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BF - QUY DAU TU TRAI PHIEU VND - 12388789 - BIDB536666\4. BAO CAO DINH KY\2024\BAO CAO TUAN\"/>
    </mc:Choice>
  </mc:AlternateContent>
  <bookViews>
    <workbookView xWindow="0" yWindow="0" windowWidth="19440" windowHeight="10605" activeTab="1"/>
  </bookViews>
  <sheets>
    <sheet name="Tong quan" sheetId="1" r:id="rId1"/>
    <sheet name="QuyDinhGia_Khac" sheetId="3" r:id="rId2"/>
    <sheet name="QuyDinhGia_HangNgay" sheetId="2" r:id="rId3"/>
    <sheet name="PhanHoiNHGS_06281" sheetId="4" r:id="rId4"/>
    <sheet name="SheetHidden" sheetId="5" state="hidden" r:id="rId5"/>
  </sheets>
  <calcPr calcId="162913"/>
</workbook>
</file>

<file path=xl/calcChain.xml><?xml version="1.0" encoding="utf-8"?>
<calcChain xmlns="http://schemas.openxmlformats.org/spreadsheetml/2006/main">
  <c r="C6" i="3" l="1"/>
  <c r="C15" i="3" s="1"/>
  <c r="C4" i="3" l="1"/>
  <c r="C11" i="3" l="1"/>
  <c r="C12" i="3" s="1"/>
  <c r="D3" i="1"/>
  <c r="A8" i="1" l="1"/>
  <c r="C1" i="3"/>
  <c r="A43" i="5"/>
  <c r="A35" i="5"/>
  <c r="A1" i="5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2" i="5"/>
  <c r="A23" i="5"/>
  <c r="A24" i="5"/>
  <c r="A26" i="5"/>
  <c r="A27" i="5"/>
  <c r="A28" i="5"/>
  <c r="A29" i="5"/>
  <c r="A30" i="5"/>
  <c r="A31" i="5"/>
  <c r="A32" i="5"/>
  <c r="A33" i="5"/>
  <c r="A34" i="5"/>
  <c r="A36" i="5"/>
  <c r="A38" i="5"/>
  <c r="A39" i="5"/>
  <c r="A40" i="5"/>
  <c r="A41" i="5"/>
  <c r="A42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  <c r="A21" i="5"/>
  <c r="A25" i="5"/>
  <c r="A37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<sst xmlns="http://schemas.openxmlformats.org/spreadsheetml/2006/main" count="168" uniqueCount="85">
  <si>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</si>
  <si>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</si>
  <si>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</si>
  <si>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</si>
  <si>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</si>
  <si>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</si>
  <si>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</si>
  <si>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</si>
  <si>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</si>
  <si>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</si>
  <si>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</si>
  <si>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</si>
  <si>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</si>
  <si>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</si>
  <si>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</si>
  <si>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</si>
  <si>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</si>
  <si>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</si>
  <si>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</si>
  <si>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</si>
  <si>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</si>
  <si>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</si>
  <si>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</si>
  <si>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</si>
  <si>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</si>
  <si>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</si>
  <si>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</si>
  <si>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</si>
  <si>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</si>
  <si>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</si>
  <si>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</si>
  <si>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</si>
  <si>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</si>
  <si>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</si>
  <si>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</si>
  <si>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</si>
  <si>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</si>
  <si>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</si>
  <si>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</si>
  <si>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</si>
  <si>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</si>
  <si>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</si>
  <si>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</si>
  <si>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</si>
  <si>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</si>
  <si>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</si>
  <si>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</si>
  <si>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</si>
  <si>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</si>
  <si>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</si>
  <si>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</si>
  <si>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</si>
  <si>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</si>
  <si>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</si>
  <si>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</si>
  <si>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</si>
  <si>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</si>
  <si>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</si>
  <si>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</si>
  <si>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</si>
  <si>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</si>
  <si>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</si>
  <si>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</si>
  <si>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</si>
  <si>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</si>
  <si>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</si>
  <si>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</si>
  <si>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</si>
  <si>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</si>
  <si>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</si>
  <si>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</si>
  <si>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</si>
  <si>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</si>
  <si>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</si>
  <si>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</si>
  <si>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</si>
  <si>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</si>
  <si>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</si>
  <si>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</si>
  <si>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</si>
  <si>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</si>
  <si>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</si>
  <si>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</si>
  <si>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Trái phiếu VND</t>
  </si>
  <si>
    <t>Kỳ báo cáo
08/12/2024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</si>
</sst>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9">
    <numFmt numFmtId="41" formatCode="_-* #,##0_-;\-* #,##0_-;_-* &quot;-&quot;_-;_-@_-"/>
    <numFmt numFmtId="43" formatCode="_-* #,##0.00_-;\-* #,##0.00_-;_-* &quot;-&quot;??_-;_-@_-"/>
    <numFmt numFmtId="164" formatCode="&quot;$&quot;#,##0_);\(&quot;$&quot;#,##0\)"/>
    <numFmt numFmtId="165" formatCode="&quot;$&quot;#,##0_);[Red]\(&quot;$&quot;#,##0\)"/>
    <numFmt numFmtId="166" formatCode="_(&quot;$&quot;* #,##0_);_(&quot;$&quot;* \(#,##0\);_(&quot;$&quot;* &quot;-&quot;_);_(@_)"/>
    <numFmt numFmtId="167" formatCode="_(&quot;$&quot;* #,##0.00_);_(&quot;$&quot;* \(#,##0.00\);_(&quot;$&quot;* &quot;-&quot;??_);_(@_)"/>
    <numFmt numFmtId="168" formatCode="_(* #,##0.00_);_(* \(#,##0.00\);_(* &quot;-&quot;??_);_(@_)"/>
    <numFmt numFmtId="169" formatCode="_(* #,##0_);_(* \(#,##0\);_(* &quot;-&quot;??_);_(@_)"/>
    <numFmt numFmtId="170" formatCode="&quot;\&quot;#,##0;[Red]&quot;\&quot;&quot;\&quot;\-#,##0"/>
    <numFmt numFmtId="171" formatCode="&quot;\&quot;#,##0.00;[Red]&quot;\&quot;\-#,##0.00"/>
    <numFmt numFmtId="172" formatCode="0.0"/>
    <numFmt numFmtId="173" formatCode="&quot;\&quot;#,##0;[Red]&quot;\&quot;\-#,##0"/>
    <numFmt numFmtId="174" formatCode="#,##0;[Red]&quot;-&quot;#,##0"/>
    <numFmt numFmtId="175" formatCode="0.000"/>
    <numFmt numFmtId="176" formatCode="#,##0.00;[Red]&quot;-&quot;#,##0.00"/>
    <numFmt numFmtId="177" formatCode="mmm"/>
    <numFmt numFmtId="178" formatCode="0.0%"/>
    <numFmt numFmtId="179" formatCode="[$-409]d\-mmm\-yy;@"/>
    <numFmt numFmtId="180" formatCode="#,##0;\(#,##0\)"/>
    <numFmt numFmtId="181" formatCode="_(* #.##0_);_(* \(#.##0\);_(* &quot;-&quot;_);_(@_)"/>
    <numFmt numFmtId="182" formatCode="_ &quot;R&quot;\ * #,##0_ ;_ &quot;R&quot;\ * \-#,##0_ ;_ &quot;R&quot;\ * &quot;-&quot;_ ;_ @_ "/>
    <numFmt numFmtId="183" formatCode="0.000%"/>
    <numFmt numFmtId="184" formatCode="\$#&quot;,&quot;##0\ ;\(\$#&quot;,&quot;##0\)"/>
    <numFmt numFmtId="185" formatCode="\t0.00%"/>
    <numFmt numFmtId="186" formatCode="_-* #,##0\ _D_M_-;\-* #,##0\ _D_M_-;_-* &quot;-&quot;\ _D_M_-;_-@_-"/>
    <numFmt numFmtId="187" formatCode="_-* #,##0.00\ _D_M_-;\-* #,##0.00\ _D_M_-;_-* &quot;-&quot;??\ _D_M_-;_-@_-"/>
    <numFmt numFmtId="188" formatCode="\t#\ ??/??"/>
    <numFmt numFmtId="189" formatCode="_-[$€-2]* #,##0.00_-;\-[$€-2]* #,##0.00_-;_-[$€-2]* &quot;-&quot;??_-"/>
    <numFmt numFmtId="190" formatCode="#,##0\ "/>
    <numFmt numFmtId="191" formatCode="#."/>
    <numFmt numFmtId="192" formatCode="#,###"/>
    <numFmt numFmtId="193" formatCode="_-&quot;$&quot;* #,##0_-;\-&quot;$&quot;* #,##0_-;_-&quot;$&quot;* &quot;-&quot;_-;_-@_-"/>
    <numFmt numFmtId="194" formatCode="_-&quot;$&quot;* #,##0.00_-;\-&quot;$&quot;* #,##0.00_-;_-&quot;$&quot;* &quot;-&quot;??_-;_-@_-"/>
    <numFmt numFmtId="195" formatCode="#,##0\ &quot;F&quot;;[Red]\-#,##0\ &quot;F&quot;"/>
    <numFmt numFmtId="196" formatCode="#,##0.000;[Red]#,##0.000"/>
    <numFmt numFmtId="197" formatCode="0.00_)"/>
    <numFmt numFmtId="198" formatCode="#,##0.0;[Red]#,##0.0"/>
    <numFmt numFmtId="199" formatCode="0%_);\(0%\)"/>
    <numFmt numFmtId="200" formatCode="d"/>
    <numFmt numFmtId="201" formatCode="#"/>
    <numFmt numFmtId="202" formatCode="&quot;¡Ì&quot;#,##0;[Red]\-&quot;¡Ì&quot;#,##0"/>
    <numFmt numFmtId="203" formatCode="#,##0.00\ &quot;F&quot;;[Red]\-#,##0.00\ &quot;F&quot;"/>
    <numFmt numFmtId="204" formatCode="_-* #,##0\ &quot;F&quot;_-;\-* #,##0\ &quot;F&quot;_-;_-* &quot;-&quot;\ &quot;F&quot;_-;_-@_-"/>
    <numFmt numFmtId="205" formatCode="#,##0.00\ &quot;F&quot;;\-#,##0.00\ &quot;F&quot;"/>
    <numFmt numFmtId="206" formatCode="_-* #,##0\ &quot;DM&quot;_-;\-* #,##0\ &quot;DM&quot;_-;_-* &quot;-&quot;\ &quot;DM&quot;_-;_-@_-"/>
    <numFmt numFmtId="207" formatCode="_-* #,##0.00\ &quot;DM&quot;_-;\-* #,##0.00\ &quot;DM&quot;_-;_-* &quot;-&quot;??\ &quot;DM&quot;_-;_-@_-"/>
    <numFmt numFmtId="208" formatCode="_ * #,##0.00_ ;_ * \-#,##0.00_ ;_ * &quot;-&quot;??_ ;_ @_ "/>
    <numFmt numFmtId="209" formatCode="_ * #,##0_ ;_ * \-#,##0_ ;_ * &quot;-&quot;_ ;_ @_ "/>
    <numFmt numFmtId="210" formatCode="#,##0\ &quot;$&quot;_);[Red]\(#,##0\ &quot;$&quot;\)"/>
  </numFmts>
  <fonts count="87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1"/>
      <name val="Times New Roman"/>
      <family val="1"/>
    </font>
    <font>
      <b/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color indexed="8"/>
      <name val="Arial"/>
      <family val="2"/>
    </font>
    <font>
      <sz val="10"/>
      <name val=".VnTime"/>
      <family val="2"/>
    </font>
    <font>
      <sz val="10"/>
      <name val="Times New Roman"/>
      <family val="1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8"/>
      <name val="Times New Roman"/>
      <family val="1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0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0"/>
      <name val="VNI-Times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8.25"/>
      <name val="Microsoft Sans Serif"/>
      <family val="2"/>
    </font>
    <font>
      <sz val="11"/>
      <color theme="1"/>
      <name val="Calibri"/>
      <family val="2"/>
      <charset val="163"/>
      <scheme val="minor"/>
    </font>
    <font>
      <sz val="12"/>
      <color theme="1"/>
      <name val="Times New Roman"/>
      <family val="1"/>
    </font>
  </fonts>
  <fills count="4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2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272">
    <xf numFmtId="0" fontId="0" fillId="0" borderId="0"/>
    <xf numFmtId="168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5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3" applyNumberFormat="0" applyFill="0" applyAlignment="0" applyProtection="0"/>
    <xf numFmtId="0" fontId="18" fillId="0" borderId="4" applyNumberFormat="0" applyFill="0" applyAlignment="0" applyProtection="0"/>
    <xf numFmtId="0" fontId="19" fillId="0" borderId="5" applyNumberFormat="0" applyFill="0" applyAlignment="0" applyProtection="0"/>
    <xf numFmtId="0" fontId="19" fillId="0" borderId="0" applyNumberFormat="0" applyFill="0" applyBorder="0" applyAlignment="0" applyProtection="0"/>
    <xf numFmtId="0" fontId="20" fillId="4" borderId="0" applyNumberFormat="0" applyBorder="0" applyAlignment="0" applyProtection="0"/>
    <xf numFmtId="0" fontId="21" fillId="5" borderId="0" applyNumberFormat="0" applyBorder="0" applyAlignment="0" applyProtection="0"/>
    <xf numFmtId="0" fontId="22" fillId="6" borderId="0" applyNumberFormat="0" applyBorder="0" applyAlignment="0" applyProtection="0"/>
    <xf numFmtId="0" fontId="23" fillId="7" borderId="6" applyNumberFormat="0" applyAlignment="0" applyProtection="0"/>
    <xf numFmtId="0" fontId="24" fillId="8" borderId="7" applyNumberFormat="0" applyAlignment="0" applyProtection="0"/>
    <xf numFmtId="0" fontId="25" fillId="8" borderId="6" applyNumberFormat="0" applyAlignment="0" applyProtection="0"/>
    <xf numFmtId="0" fontId="26" fillId="0" borderId="8" applyNumberFormat="0" applyFill="0" applyAlignment="0" applyProtection="0"/>
    <xf numFmtId="0" fontId="27" fillId="9" borderId="9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11" applyNumberFormat="0" applyFill="0" applyAlignment="0" applyProtection="0"/>
    <xf numFmtId="0" fontId="3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31" fillId="14" borderId="0" applyNumberFormat="0" applyBorder="0" applyAlignment="0" applyProtection="0"/>
    <xf numFmtId="0" fontId="3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31" fillId="18" borderId="0" applyNumberFormat="0" applyBorder="0" applyAlignment="0" applyProtection="0"/>
    <xf numFmtId="0" fontId="3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31" fillId="22" borderId="0" applyNumberFormat="0" applyBorder="0" applyAlignment="0" applyProtection="0"/>
    <xf numFmtId="0" fontId="3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31" fillId="26" borderId="0" applyNumberFormat="0" applyBorder="0" applyAlignment="0" applyProtection="0"/>
    <xf numFmtId="0" fontId="3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31" fillId="30" borderId="0" applyNumberFormat="0" applyBorder="0" applyAlignment="0" applyProtection="0"/>
    <xf numFmtId="0" fontId="3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31" fillId="34" borderId="0" applyNumberFormat="0" applyBorder="0" applyAlignment="0" applyProtection="0"/>
    <xf numFmtId="0" fontId="1" fillId="0" borderId="0"/>
    <xf numFmtId="0" fontId="1" fillId="0" borderId="0"/>
    <xf numFmtId="0" fontId="15" fillId="0" borderId="0"/>
    <xf numFmtId="168" fontId="3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168" fontId="3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3" fillId="0" borderId="0"/>
    <xf numFmtId="0" fontId="33" fillId="0" borderId="0" applyFont="0" applyFill="0" applyBorder="0" applyAlignment="0" applyProtection="0"/>
    <xf numFmtId="170" fontId="3" fillId="0" borderId="0" applyFont="0" applyFill="0" applyBorder="0" applyAlignment="0" applyProtection="0"/>
    <xf numFmtId="40" fontId="34" fillId="0" borderId="0" applyFont="0" applyFill="0" applyBorder="0" applyAlignment="0" applyProtection="0"/>
    <xf numFmtId="38" fontId="34" fillId="0" borderId="0" applyFont="0" applyFill="0" applyBorder="0" applyAlignment="0" applyProtection="0"/>
    <xf numFmtId="41" fontId="35" fillId="0" borderId="0" applyFont="0" applyFill="0" applyBorder="0" applyAlignment="0" applyProtection="0"/>
    <xf numFmtId="9" fontId="36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5" fillId="0" borderId="0">
      <alignment vertical="center"/>
    </xf>
    <xf numFmtId="0" fontId="38" fillId="0" borderId="0">
      <alignment vertical="top"/>
    </xf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/>
    <xf numFmtId="0" fontId="32" fillId="0" borderId="0"/>
    <xf numFmtId="0" fontId="3" fillId="0" borderId="0" applyFont="0" applyFill="0" applyBorder="0" applyAlignment="0" applyProtection="0"/>
    <xf numFmtId="0" fontId="41" fillId="0" borderId="0" applyFont="0" applyFill="0" applyBorder="0" applyAlignment="0" applyProtection="0"/>
    <xf numFmtId="171" fontId="42" fillId="0" borderId="0" applyFont="0" applyFill="0" applyBorder="0" applyAlignment="0" applyProtection="0"/>
    <xf numFmtId="172" fontId="3" fillId="0" borderId="0" applyFont="0" applyFill="0" applyBorder="0" applyAlignment="0" applyProtection="0"/>
    <xf numFmtId="0" fontId="41" fillId="0" borderId="0" applyFont="0" applyFill="0" applyBorder="0" applyAlignment="0" applyProtection="0"/>
    <xf numFmtId="173" fontId="42" fillId="0" borderId="0" applyFont="0" applyFill="0" applyBorder="0" applyAlignment="0" applyProtection="0"/>
    <xf numFmtId="0" fontId="43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41" fillId="0" borderId="0" applyFont="0" applyFill="0" applyBorder="0" applyAlignment="0" applyProtection="0"/>
    <xf numFmtId="174" fontId="42" fillId="0" borderId="0" applyFont="0" applyFill="0" applyBorder="0" applyAlignment="0" applyProtection="0"/>
    <xf numFmtId="175" fontId="3" fillId="0" borderId="0" applyFont="0" applyFill="0" applyBorder="0" applyAlignment="0" applyProtection="0"/>
    <xf numFmtId="0" fontId="41" fillId="0" borderId="0" applyFont="0" applyFill="0" applyBorder="0" applyAlignment="0" applyProtection="0"/>
    <xf numFmtId="176" fontId="42" fillId="0" borderId="0" applyFont="0" applyFill="0" applyBorder="0" applyAlignment="0" applyProtection="0"/>
    <xf numFmtId="0" fontId="41" fillId="0" borderId="0"/>
    <xf numFmtId="0" fontId="44" fillId="0" borderId="0"/>
    <xf numFmtId="0" fontId="41" fillId="0" borderId="0"/>
    <xf numFmtId="37" fontId="45" fillId="0" borderId="0"/>
    <xf numFmtId="177" fontId="3" fillId="0" borderId="0" applyFill="0" applyBorder="0" applyAlignment="0"/>
    <xf numFmtId="0" fontId="46" fillId="0" borderId="0"/>
    <xf numFmtId="1" fontId="47" fillId="0" borderId="13" applyBorder="0"/>
    <xf numFmtId="168" fontId="1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8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8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1" fillId="0" borderId="0" applyFont="0" applyFill="0" applyBorder="0" applyAlignment="0" applyProtection="0"/>
    <xf numFmtId="178" fontId="3" fillId="0" borderId="0" applyFont="0" applyFill="0" applyBorder="0" applyAlignment="0" applyProtection="0"/>
    <xf numFmtId="179" fontId="3" fillId="0" borderId="0" applyFont="0" applyFill="0" applyBorder="0" applyAlignment="0" applyProtection="0"/>
    <xf numFmtId="179" fontId="3" fillId="0" borderId="0" applyFont="0" applyFill="0" applyBorder="0" applyAlignment="0" applyProtection="0"/>
    <xf numFmtId="168" fontId="1" fillId="0" borderId="0" applyFont="0" applyFill="0" applyBorder="0" applyAlignment="0" applyProtection="0"/>
    <xf numFmtId="170" fontId="3" fillId="0" borderId="0" quotePrefix="1" applyFont="0" applyFill="0" applyBorder="0" applyAlignment="0">
      <protection locked="0"/>
    </xf>
    <xf numFmtId="168" fontId="1" fillId="0" borderId="0" applyFont="0" applyFill="0" applyBorder="0" applyAlignment="0" applyProtection="0"/>
    <xf numFmtId="180" fontId="40" fillId="0" borderId="0"/>
    <xf numFmtId="181" fontId="48" fillId="0" borderId="0"/>
    <xf numFmtId="3" fontId="3" fillId="0" borderId="0" applyFont="0" applyFill="0" applyBorder="0" applyAlignment="0" applyProtection="0"/>
    <xf numFmtId="0" fontId="49" fillId="0" borderId="0" applyNumberFormat="0" applyAlignment="0">
      <alignment horizontal="left"/>
    </xf>
    <xf numFmtId="0" fontId="50" fillId="0" borderId="0" applyNumberFormat="0" applyAlignment="0"/>
    <xf numFmtId="182" fontId="51" fillId="0" borderId="0" applyFont="0" applyFill="0" applyBorder="0" applyAlignment="0" applyProtection="0"/>
    <xf numFmtId="0" fontId="3" fillId="0" borderId="0"/>
    <xf numFmtId="179" fontId="15" fillId="0" borderId="0" applyFont="0" applyFill="0" applyBorder="0" applyAlignment="0" applyProtection="0"/>
    <xf numFmtId="183" fontId="15" fillId="0" borderId="0" applyFont="0" applyFill="0" applyBorder="0" applyAlignment="0" applyProtection="0"/>
    <xf numFmtId="183" fontId="15" fillId="0" borderId="0" applyFont="0" applyFill="0" applyBorder="0" applyAlignment="0" applyProtection="0"/>
    <xf numFmtId="184" fontId="3" fillId="0" borderId="0" applyFont="0" applyFill="0" applyBorder="0" applyAlignment="0" applyProtection="0"/>
    <xf numFmtId="185" fontId="3" fillId="0" borderId="0"/>
    <xf numFmtId="0" fontId="3" fillId="0" borderId="0" applyFont="0" applyFill="0" applyBorder="0" applyAlignment="0" applyProtection="0"/>
    <xf numFmtId="186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188" fontId="3" fillId="0" borderId="0"/>
    <xf numFmtId="0" fontId="52" fillId="0" borderId="0" applyNumberFormat="0" applyAlignment="0">
      <alignment horizontal="left"/>
    </xf>
    <xf numFmtId="189" fontId="32" fillId="0" borderId="0" applyFont="0" applyFill="0" applyBorder="0" applyAlignment="0" applyProtection="0"/>
    <xf numFmtId="2" fontId="3" fillId="0" borderId="0" applyFont="0" applyFill="0" applyBorder="0" applyAlignment="0" applyProtection="0"/>
    <xf numFmtId="190" fontId="32" fillId="0" borderId="17" applyFont="0" applyFill="0" applyBorder="0" applyProtection="0"/>
    <xf numFmtId="38" fontId="53" fillId="2" borderId="0" applyNumberFormat="0" applyBorder="0" applyAlignment="0" applyProtection="0"/>
    <xf numFmtId="0" fontId="54" fillId="0" borderId="0">
      <alignment horizontal="left"/>
    </xf>
    <xf numFmtId="0" fontId="55" fillId="0" borderId="18" applyNumberFormat="0" applyAlignment="0" applyProtection="0">
      <alignment horizontal="left" vertical="center"/>
    </xf>
    <xf numFmtId="0" fontId="55" fillId="0" borderId="15">
      <alignment horizontal="left" vertical="center"/>
    </xf>
    <xf numFmtId="14" fontId="56" fillId="35" borderId="19">
      <alignment horizontal="center" vertical="center" wrapText="1"/>
    </xf>
    <xf numFmtId="191" fontId="57" fillId="0" borderId="0">
      <protection locked="0"/>
    </xf>
    <xf numFmtId="191" fontId="57" fillId="0" borderId="0">
      <protection locked="0"/>
    </xf>
    <xf numFmtId="10" fontId="53" fillId="36" borderId="2" applyNumberFormat="0" applyBorder="0" applyAlignment="0" applyProtection="0"/>
    <xf numFmtId="177" fontId="58" fillId="37" borderId="0"/>
    <xf numFmtId="177" fontId="58" fillId="38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59" fillId="0" borderId="19"/>
    <xf numFmtId="192" fontId="60" fillId="0" borderId="20"/>
    <xf numFmtId="193" fontId="3" fillId="0" borderId="0" applyFont="0" applyFill="0" applyBorder="0" applyAlignment="0" applyProtection="0"/>
    <xf numFmtId="194" fontId="3" fillId="0" borderId="0" applyFont="0" applyFill="0" applyBorder="0" applyAlignment="0" applyProtection="0"/>
    <xf numFmtId="195" fontId="61" fillId="0" borderId="0" applyFont="0" applyFill="0" applyBorder="0" applyAlignment="0" applyProtection="0"/>
    <xf numFmtId="196" fontId="61" fillId="0" borderId="0" applyFont="0" applyFill="0" applyBorder="0" applyAlignment="0" applyProtection="0"/>
    <xf numFmtId="0" fontId="62" fillId="0" borderId="0" applyNumberFormat="0" applyFont="0" applyFill="0" applyAlignment="0"/>
    <xf numFmtId="0" fontId="51" fillId="0" borderId="2"/>
    <xf numFmtId="0" fontId="40" fillId="0" borderId="0"/>
    <xf numFmtId="37" fontId="63" fillId="0" borderId="0"/>
    <xf numFmtId="0" fontId="64" fillId="0" borderId="2" applyNumberFormat="0" applyFont="0" applyFill="0" applyBorder="0" applyAlignment="0">
      <alignment horizontal="center"/>
    </xf>
    <xf numFmtId="197" fontId="6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2" fillId="0" borderId="0"/>
    <xf numFmtId="198" fontId="61" fillId="0" borderId="0" applyFont="0" applyFill="0" applyBorder="0" applyAlignment="0" applyProtection="0"/>
    <xf numFmtId="183" fontId="61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40" fillId="0" borderId="0"/>
    <xf numFmtId="14" fontId="43" fillId="0" borderId="0">
      <alignment horizontal="center" wrapText="1"/>
      <protection locked="0"/>
    </xf>
    <xf numFmtId="199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66" fillId="0" borderId="21" applyNumberFormat="0" applyBorder="0"/>
    <xf numFmtId="164" fontId="67" fillId="0" borderId="0"/>
    <xf numFmtId="0" fontId="66" fillId="0" borderId="0" applyNumberFormat="0" applyFont="0" applyFill="0" applyBorder="0" applyAlignment="0" applyProtection="0">
      <alignment horizontal="left"/>
    </xf>
    <xf numFmtId="200" fontId="3" fillId="0" borderId="0" applyNumberFormat="0" applyFill="0" applyBorder="0" applyAlignment="0" applyProtection="0">
      <alignment horizontal="left"/>
    </xf>
    <xf numFmtId="201" fontId="68" fillId="0" borderId="0" applyFont="0" applyFill="0" applyBorder="0" applyAlignment="0" applyProtection="0"/>
    <xf numFmtId="0" fontId="66" fillId="0" borderId="0" applyFont="0" applyFill="0" applyBorder="0" applyAlignment="0" applyProtection="0"/>
    <xf numFmtId="202" fontId="51" fillId="0" borderId="0" applyFont="0" applyFill="0" applyBorder="0" applyAlignment="0" applyProtection="0"/>
    <xf numFmtId="0" fontId="59" fillId="0" borderId="0"/>
    <xf numFmtId="40" fontId="69" fillId="0" borderId="0" applyBorder="0">
      <alignment horizontal="right"/>
    </xf>
    <xf numFmtId="203" fontId="51" fillId="0" borderId="14">
      <alignment horizontal="right" vertical="center"/>
    </xf>
    <xf numFmtId="204" fontId="51" fillId="0" borderId="14">
      <alignment horizontal="center"/>
    </xf>
    <xf numFmtId="3" fontId="70" fillId="0" borderId="22" applyNumberFormat="0" applyBorder="0" applyAlignment="0"/>
    <xf numFmtId="0" fontId="71" fillId="0" borderId="0" applyFill="0" applyBorder="0" applyProtection="0">
      <alignment horizontal="left" vertical="top"/>
    </xf>
    <xf numFmtId="195" fontId="51" fillId="0" borderId="0"/>
    <xf numFmtId="205" fontId="51" fillId="0" borderId="2"/>
    <xf numFmtId="0" fontId="72" fillId="39" borderId="2">
      <alignment horizontal="left" vertical="center"/>
    </xf>
    <xf numFmtId="164" fontId="73" fillId="0" borderId="12">
      <alignment horizontal="left" vertical="top"/>
    </xf>
    <xf numFmtId="164" fontId="39" fillId="0" borderId="16">
      <alignment horizontal="left" vertical="top"/>
    </xf>
    <xf numFmtId="0" fontId="74" fillId="0" borderId="16">
      <alignment horizontal="left" vertical="center"/>
    </xf>
    <xf numFmtId="206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0" fontId="75" fillId="0" borderId="0">
      <alignment vertical="center"/>
    </xf>
    <xf numFmtId="166" fontId="76" fillId="0" borderId="0" applyFont="0" applyFill="0" applyBorder="0" applyAlignment="0" applyProtection="0"/>
    <xf numFmtId="167" fontId="76" fillId="0" borderId="0" applyFont="0" applyFill="0" applyBorder="0" applyAlignment="0" applyProtection="0"/>
    <xf numFmtId="0" fontId="76" fillId="0" borderId="0"/>
    <xf numFmtId="0" fontId="77" fillId="0" borderId="0" applyFont="0" applyFill="0" applyBorder="0" applyAlignment="0" applyProtection="0"/>
    <xf numFmtId="0" fontId="77" fillId="0" borderId="0" applyFont="0" applyFill="0" applyBorder="0" applyAlignment="0" applyProtection="0"/>
    <xf numFmtId="0" fontId="5" fillId="0" borderId="0">
      <alignment vertical="center"/>
    </xf>
    <xf numFmtId="40" fontId="78" fillId="0" borderId="0" applyFont="0" applyFill="0" applyBorder="0" applyAlignment="0" applyProtection="0"/>
    <xf numFmtId="38" fontId="78" fillId="0" borderId="0" applyFont="0" applyFill="0" applyBorder="0" applyAlignment="0" applyProtection="0"/>
    <xf numFmtId="0" fontId="78" fillId="0" borderId="0" applyFont="0" applyFill="0" applyBorder="0" applyAlignment="0" applyProtection="0"/>
    <xf numFmtId="0" fontId="78" fillId="0" borderId="0" applyFont="0" applyFill="0" applyBorder="0" applyAlignment="0" applyProtection="0"/>
    <xf numFmtId="9" fontId="79" fillId="0" borderId="0" applyBorder="0" applyAlignment="0" applyProtection="0"/>
    <xf numFmtId="0" fontId="80" fillId="0" borderId="0"/>
    <xf numFmtId="0" fontId="81" fillId="0" borderId="0" applyFont="0" applyFill="0" applyBorder="0" applyAlignment="0" applyProtection="0"/>
    <xf numFmtId="0" fontId="81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82" fillId="0" borderId="0"/>
    <xf numFmtId="0" fontId="62" fillId="0" borderId="0"/>
    <xf numFmtId="41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208" fontId="3" fillId="0" borderId="0" applyFont="0" applyFill="0" applyBorder="0" applyAlignment="0" applyProtection="0"/>
    <xf numFmtId="209" fontId="3" fillId="0" borderId="0" applyFont="0" applyFill="0" applyBorder="0" applyAlignment="0" applyProtection="0"/>
    <xf numFmtId="0" fontId="83" fillId="0" borderId="0"/>
    <xf numFmtId="193" fontId="35" fillId="0" borderId="0" applyFont="0" applyFill="0" applyBorder="0" applyAlignment="0" applyProtection="0"/>
    <xf numFmtId="210" fontId="37" fillId="0" borderId="0" applyFont="0" applyFill="0" applyBorder="0" applyAlignment="0" applyProtection="0"/>
    <xf numFmtId="194" fontId="35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1" fillId="10" borderId="10" applyNumberFormat="0" applyFont="0" applyAlignment="0" applyProtection="0"/>
    <xf numFmtId="0" fontId="84" fillId="0" borderId="0">
      <alignment vertical="top"/>
    </xf>
    <xf numFmtId="0" fontId="85" fillId="0" borderId="0"/>
    <xf numFmtId="43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4" fillId="0" borderId="0">
      <alignment vertical="top"/>
    </xf>
    <xf numFmtId="0" fontId="84" fillId="0" borderId="0">
      <alignment vertical="top"/>
    </xf>
    <xf numFmtId="0" fontId="1" fillId="0" borderId="0"/>
    <xf numFmtId="0" fontId="14" fillId="0" borderId="0"/>
    <xf numFmtId="168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4" fillId="0" borderId="0">
      <alignment vertical="top"/>
    </xf>
    <xf numFmtId="0" fontId="84" fillId="0" borderId="0">
      <alignment vertical="top"/>
    </xf>
  </cellStyleXfs>
  <cellXfs count="40"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7" fillId="0" borderId="1" xfId="0" applyFont="1" applyBorder="1" applyAlignment="1">
      <alignment horizontal="center" vertical="justify"/>
    </xf>
    <xf numFmtId="0" fontId="8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2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left"/>
    </xf>
    <xf numFmtId="168" fontId="8" fillId="0" borderId="1" xfId="1" applyFont="1" applyBorder="1" applyAlignment="1">
      <alignment horizontal="left"/>
    </xf>
    <xf numFmtId="169" fontId="8" fillId="0" borderId="1" xfId="1" applyNumberFormat="1" applyFont="1" applyBorder="1" applyAlignment="1">
      <alignment horizontal="left"/>
    </xf>
    <xf numFmtId="168" fontId="8" fillId="0" borderId="1" xfId="1" applyFont="1" applyBorder="1" applyAlignment="1">
      <alignment horizontal="right"/>
    </xf>
    <xf numFmtId="10" fontId="8" fillId="0" borderId="1" xfId="2" applyNumberFormat="1" applyFont="1" applyBorder="1" applyAlignment="1">
      <alignment horizontal="right"/>
    </xf>
    <xf numFmtId="0" fontId="6" fillId="2" borderId="1" xfId="0" applyFont="1" applyFill="1" applyBorder="1" applyAlignment="1">
      <alignment horizontal="center" wrapText="1"/>
    </xf>
    <xf numFmtId="0" fontId="13" fillId="0" borderId="1" xfId="0" applyFont="1" applyBorder="1" applyAlignment="1">
      <alignment horizontal="left" wrapText="1"/>
    </xf>
    <xf numFmtId="169" fontId="5" fillId="0" borderId="1" xfId="1" applyNumberFormat="1" applyFont="1" applyBorder="1" applyAlignment="1">
      <alignment horizontal="left"/>
    </xf>
    <xf numFmtId="169" fontId="5" fillId="3" borderId="2" xfId="4" applyNumberFormat="1" applyFont="1" applyFill="1" applyBorder="1" applyAlignment="1">
      <alignment horizontal="right" vertical="center" wrapText="1"/>
    </xf>
    <xf numFmtId="169" fontId="6" fillId="0" borderId="1" xfId="1" applyNumberFormat="1" applyFont="1" applyBorder="1" applyAlignment="1">
      <alignment horizontal="left"/>
    </xf>
    <xf numFmtId="169" fontId="86" fillId="3" borderId="2" xfId="98" applyNumberFormat="1" applyFont="1" applyFill="1" applyBorder="1" applyAlignment="1">
      <alignment horizontal="right" vertical="center" wrapText="1"/>
    </xf>
    <xf numFmtId="169" fontId="86" fillId="3" borderId="2" xfId="3" applyNumberFormat="1" applyFont="1" applyFill="1" applyBorder="1" applyAlignment="1">
      <alignment horizontal="right" vertical="center" wrapText="1"/>
    </xf>
    <xf numFmtId="168" fontId="86" fillId="3" borderId="2" xfId="5" applyFont="1" applyFill="1" applyBorder="1" applyAlignment="1">
      <alignment horizontal="right" vertical="center" wrapText="1"/>
    </xf>
    <xf numFmtId="168" fontId="6" fillId="0" borderId="1" xfId="1" applyFont="1" applyBorder="1" applyAlignment="1">
      <alignment horizontal="left"/>
    </xf>
    <xf numFmtId="0" fontId="6" fillId="0" borderId="1" xfId="0" applyFont="1" applyBorder="1" applyAlignment="1">
      <alignment horizontal="left"/>
    </xf>
    <xf numFmtId="168" fontId="5" fillId="0" borderId="1" xfId="1" applyFont="1" applyBorder="1" applyAlignment="1">
      <alignment horizontal="right"/>
    </xf>
    <xf numFmtId="0" fontId="5" fillId="0" borderId="1" xfId="0" applyFont="1" applyBorder="1" applyAlignment="1">
      <alignment horizontal="left"/>
    </xf>
    <xf numFmtId="0" fontId="62" fillId="0" borderId="0" xfId="0" applyFont="1"/>
    <xf numFmtId="169" fontId="5" fillId="0" borderId="1" xfId="1" applyNumberFormat="1" applyFont="1" applyBorder="1" applyAlignment="1">
      <alignment horizontal="center"/>
    </xf>
    <xf numFmtId="169" fontId="5" fillId="3" borderId="2" xfId="1" applyNumberFormat="1" applyFont="1" applyFill="1" applyBorder="1" applyAlignment="1">
      <alignment horizontal="center" vertical="center" wrapText="1"/>
    </xf>
    <xf numFmtId="169" fontId="86" fillId="0" borderId="2" xfId="98" applyNumberFormat="1" applyFont="1" applyFill="1" applyBorder="1" applyAlignment="1">
      <alignment horizontal="right" vertical="center" wrapText="1"/>
    </xf>
    <xf numFmtId="169" fontId="5" fillId="0" borderId="1" xfId="1" applyNumberFormat="1" applyFont="1" applyFill="1" applyBorder="1" applyAlignment="1">
      <alignment horizontal="left"/>
    </xf>
    <xf numFmtId="10" fontId="5" fillId="0" borderId="1" xfId="2" applyNumberFormat="1" applyFont="1" applyBorder="1" applyAlignment="1">
      <alignment horizontal="right"/>
    </xf>
    <xf numFmtId="169" fontId="5" fillId="0" borderId="2" xfId="6" applyNumberFormat="1" applyFont="1" applyFill="1" applyBorder="1" applyAlignment="1">
      <alignment horizontal="center" vertical="center" wrapText="1"/>
    </xf>
    <xf numFmtId="9" fontId="0" fillId="0" borderId="0" xfId="2" applyFont="1"/>
    <xf numFmtId="183" fontId="0" fillId="0" borderId="0" xfId="2" applyNumberFormat="1" applyFont="1"/>
    <xf numFmtId="168" fontId="5" fillId="0" borderId="1" xfId="1" applyNumberFormat="1" applyFont="1" applyBorder="1" applyAlignment="1">
      <alignment horizontal="right"/>
    </xf>
    <xf numFmtId="169" fontId="5" fillId="0" borderId="1" xfId="1" applyNumberFormat="1" applyFont="1" applyBorder="1" applyAlignment="1">
      <alignment horizontal="right"/>
    </xf>
    <xf numFmtId="0" fontId="4" fillId="0" borderId="0" xfId="0" applyFont="1" applyAlignment="1">
      <alignment horizontal="center" vertical="justify"/>
    </xf>
    <xf numFmtId="0" fontId="10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5" fillId="0" borderId="0" xfId="0" applyFont="1" applyAlignment="1">
      <alignment horizontal="left"/>
    </xf>
  </cellXfs>
  <cellStyles count="272">
    <cellStyle name="??" xfId="55"/>
    <cellStyle name="?? [0.00]_ Att. 1- Cover" xfId="56"/>
    <cellStyle name="?? [0]" xfId="57"/>
    <cellStyle name="???? [0.00]_PRODUCT DETAIL Q1" xfId="58"/>
    <cellStyle name="????_PRODUCT DETAIL Q1" xfId="59"/>
    <cellStyle name="???[0]_00Q3902REV.1" xfId="60"/>
    <cellStyle name="???_???" xfId="61"/>
    <cellStyle name="??[0]_BRE" xfId="62"/>
    <cellStyle name="??_ Att. 1- Cover" xfId="63"/>
    <cellStyle name="_bang CDKT (Cuong)" xfId="64"/>
    <cellStyle name="_Book1" xfId="65"/>
    <cellStyle name="_ÿÿÿÿÿ" xfId="66"/>
    <cellStyle name="W_MARINE" xfId="67"/>
    <cellStyle name="20" xfId="68"/>
    <cellStyle name="20% - Accent1" xfId="24" builtinId="30" customBuiltin="1"/>
    <cellStyle name="20% - Accent2" xfId="28" builtinId="34" customBuiltin="1"/>
    <cellStyle name="20% - Accent3" xfId="32" builtinId="38" customBuiltin="1"/>
    <cellStyle name="20% - Accent4" xfId="36" builtinId="42" customBuiltin="1"/>
    <cellStyle name="20% - Accent5" xfId="40" builtinId="46" customBuiltin="1"/>
    <cellStyle name="20% - Accent6" xfId="44" builtinId="50" customBuiltin="1"/>
    <cellStyle name="40% - Accent1" xfId="25" builtinId="31" customBuiltin="1"/>
    <cellStyle name="40% - Accent2" xfId="29" builtinId="35" customBuiltin="1"/>
    <cellStyle name="40% - Accent3" xfId="33" builtinId="39" customBuiltin="1"/>
    <cellStyle name="40% - Accent4" xfId="37" builtinId="43" customBuiltin="1"/>
    <cellStyle name="40% - Accent5" xfId="41" builtinId="47" customBuiltin="1"/>
    <cellStyle name="40% - Accent6" xfId="45" builtinId="51" customBuiltin="1"/>
    <cellStyle name="60% - Accent1" xfId="26" builtinId="32" customBuiltin="1"/>
    <cellStyle name="60% - Accent2" xfId="30" builtinId="36" customBuiltin="1"/>
    <cellStyle name="60% - Accent3" xfId="34" builtinId="40" customBuiltin="1"/>
    <cellStyle name="60% - Accent4" xfId="38" builtinId="44" customBuiltin="1"/>
    <cellStyle name="60% - Accent5" xfId="42" builtinId="48" customBuiltin="1"/>
    <cellStyle name="60% - Accent6" xfId="46" builtinId="52" customBuiltin="1"/>
    <cellStyle name="Accent1" xfId="23" builtinId="29" customBuiltin="1"/>
    <cellStyle name="Accent2" xfId="27" builtinId="33" customBuiltin="1"/>
    <cellStyle name="Accent3" xfId="31" builtinId="37" customBuiltin="1"/>
    <cellStyle name="Accent4" xfId="35" builtinId="41" customBuiltin="1"/>
    <cellStyle name="Accent5" xfId="39" builtinId="45" customBuiltin="1"/>
    <cellStyle name="Accent6" xfId="43" builtinId="49" customBuiltin="1"/>
    <cellStyle name="ÅëÈ­ [0]_±âÅ¸" xfId="69"/>
    <cellStyle name="AeE­ [0]_INQUIRY ¿µ¾÷AßAø " xfId="70"/>
    <cellStyle name="ÅëÈ­ [0]_S" xfId="71"/>
    <cellStyle name="ÅëÈ­_±âÅ¸" xfId="72"/>
    <cellStyle name="AeE­_INQUIRY ¿µ¾÷AßAø " xfId="73"/>
    <cellStyle name="ÅëÈ­_S" xfId="74"/>
    <cellStyle name="args.style" xfId="75"/>
    <cellStyle name="ÄÞ¸¶ [0]_±âÅ¸" xfId="76"/>
    <cellStyle name="AÞ¸¶ [0]_INQUIRY ¿?¾÷AßAø " xfId="77"/>
    <cellStyle name="ÄÞ¸¶ [0]_S" xfId="78"/>
    <cellStyle name="ÄÞ¸¶_±âÅ¸" xfId="79"/>
    <cellStyle name="AÞ¸¶_INQUIRY ¿?¾÷AßAø " xfId="80"/>
    <cellStyle name="ÄÞ¸¶_S" xfId="81"/>
    <cellStyle name="Bad" xfId="13" builtinId="27" customBuiltin="1"/>
    <cellStyle name="C?AØ_¿?¾÷CoE² " xfId="82"/>
    <cellStyle name="Ç¥ÁØ_#2(M17)_1" xfId="83"/>
    <cellStyle name="C￥AØ_¿μ¾÷CoE² " xfId="84"/>
    <cellStyle name="Ç¥ÁØ_S" xfId="85"/>
    <cellStyle name="Calc Currency (0)" xfId="86"/>
    <cellStyle name="Calculation" xfId="17" builtinId="22" customBuiltin="1"/>
    <cellStyle name="category" xfId="87"/>
    <cellStyle name="Check Cell" xfId="19" builtinId="23" customBuiltin="1"/>
    <cellStyle name="CHUONG" xfId="88"/>
    <cellStyle name="Comma" xfId="1" builtinId="3"/>
    <cellStyle name="Comma 10" xfId="89"/>
    <cellStyle name="Comma 11" xfId="5"/>
    <cellStyle name="Comma 12" xfId="90"/>
    <cellStyle name="Comma 12 2" xfId="91"/>
    <cellStyle name="Comma 2" xfId="92"/>
    <cellStyle name="Comma 2 2" xfId="93"/>
    <cellStyle name="Comma 2 2 2" xfId="251"/>
    <cellStyle name="Comma 2 3" xfId="94"/>
    <cellStyle name="Comma 2 3 2" xfId="95"/>
    <cellStyle name="Comma 2 3 2 2" xfId="96"/>
    <cellStyle name="Comma 2 4" xfId="97"/>
    <cellStyle name="Comma 2 5" xfId="3"/>
    <cellStyle name="Comma 2 5 2" xfId="98"/>
    <cellStyle name="Comma 2 6" xfId="4"/>
    <cellStyle name="Comma 2 6 2" xfId="52"/>
    <cellStyle name="Comma 3" xfId="99"/>
    <cellStyle name="Comma 3 2" xfId="257"/>
    <cellStyle name="Comma 4" xfId="100"/>
    <cellStyle name="Comma 4 2" xfId="101"/>
    <cellStyle name="Comma 4 2 2" xfId="102"/>
    <cellStyle name="Comma 4 2 2 2" xfId="103"/>
    <cellStyle name="Comma 4 3" xfId="50"/>
    <cellStyle name="Comma 5" xfId="104"/>
    <cellStyle name="Comma 5 2" xfId="6"/>
    <cellStyle name="Comma 6" xfId="53"/>
    <cellStyle name="Comma 7" xfId="105"/>
    <cellStyle name="Comma 8" xfId="106"/>
    <cellStyle name="Comma 9" xfId="267"/>
    <cellStyle name="comma zerodec" xfId="107"/>
    <cellStyle name="Comma[0]" xfId="108"/>
    <cellStyle name="Comma0" xfId="109"/>
    <cellStyle name="Copied" xfId="110"/>
    <cellStyle name="COST1" xfId="111"/>
    <cellStyle name="Cࡵrrency_Sheet1_PRODUCTĠ" xfId="112"/>
    <cellStyle name="Currency [0] 2" xfId="113"/>
    <cellStyle name="Currency [0] 3" xfId="114"/>
    <cellStyle name="Currency [0] 3 2" xfId="115"/>
    <cellStyle name="Currency [0] 3 2 2" xfId="116"/>
    <cellStyle name="Currency0" xfId="117"/>
    <cellStyle name="Currency1" xfId="118"/>
    <cellStyle name="Date" xfId="119"/>
    <cellStyle name="Dezimal [0]_UXO VII" xfId="120"/>
    <cellStyle name="Dezimal_UXO VII" xfId="121"/>
    <cellStyle name="Dollar (zero dec)" xfId="122"/>
    <cellStyle name="Entered" xfId="123"/>
    <cellStyle name="Euro" xfId="124"/>
    <cellStyle name="Explanatory Text" xfId="21" builtinId="53" customBuiltin="1"/>
    <cellStyle name="Fixed" xfId="125"/>
    <cellStyle name="form_so" xfId="126"/>
    <cellStyle name="Good" xfId="12" builtinId="26" customBuiltin="1"/>
    <cellStyle name="Grey" xfId="127"/>
    <cellStyle name="HEADER" xfId="128"/>
    <cellStyle name="Header1" xfId="129"/>
    <cellStyle name="Header2" xfId="130"/>
    <cellStyle name="Heading" xfId="131"/>
    <cellStyle name="Heading 1" xfId="8" builtinId="16" customBuiltin="1"/>
    <cellStyle name="Heading 2" xfId="9" builtinId="17" customBuiltin="1"/>
    <cellStyle name="Heading 3" xfId="10" builtinId="18" customBuiltin="1"/>
    <cellStyle name="Heading 4" xfId="11" builtinId="19" customBuiltin="1"/>
    <cellStyle name="Heading1" xfId="132"/>
    <cellStyle name="Heading2" xfId="133"/>
    <cellStyle name="Input" xfId="15" builtinId="20" customBuiltin="1"/>
    <cellStyle name="Input [yellow]" xfId="134"/>
    <cellStyle name="Input Cells" xfId="135"/>
    <cellStyle name="Linked Cell" xfId="18" builtinId="24" customBuiltin="1"/>
    <cellStyle name="Linked Cells" xfId="136"/>
    <cellStyle name="Milliers [0]_      " xfId="137"/>
    <cellStyle name="Milliers_      " xfId="138"/>
    <cellStyle name="Model" xfId="139"/>
    <cellStyle name="moi" xfId="140"/>
    <cellStyle name="Mon?aire [0]_      " xfId="141"/>
    <cellStyle name="Mon?aire_      " xfId="142"/>
    <cellStyle name="Monétaire [0]_!!!GO" xfId="143"/>
    <cellStyle name="Monétaire_!!!GO" xfId="144"/>
    <cellStyle name="n" xfId="145"/>
    <cellStyle name="Neutral" xfId="14" builtinId="28" customBuiltin="1"/>
    <cellStyle name="New" xfId="146"/>
    <cellStyle name="New Times Roman" xfId="147"/>
    <cellStyle name="no dec" xfId="148"/>
    <cellStyle name="ÑONVÒ" xfId="149"/>
    <cellStyle name="Normal" xfId="0" builtinId="0"/>
    <cellStyle name="Normal - Style1" xfId="150"/>
    <cellStyle name="Normal 10" xfId="151"/>
    <cellStyle name="Normal 10 2" xfId="259"/>
    <cellStyle name="Normal 11" xfId="152"/>
    <cellStyle name="Normal 12" xfId="153"/>
    <cellStyle name="Normal 13" xfId="154"/>
    <cellStyle name="Normal 14" xfId="155"/>
    <cellStyle name="Normal 15" xfId="156"/>
    <cellStyle name="Normal 16" xfId="157"/>
    <cellStyle name="Normal 17" xfId="158"/>
    <cellStyle name="Normal 18" xfId="159"/>
    <cellStyle name="Normal 19" xfId="160"/>
    <cellStyle name="Normal 2" xfId="161"/>
    <cellStyle name="Normal 2 2" xfId="49"/>
    <cellStyle name="Normal 2 3" xfId="162"/>
    <cellStyle name="Normal 20" xfId="163"/>
    <cellStyle name="Normal 21" xfId="164"/>
    <cellStyle name="Normal 22" xfId="165"/>
    <cellStyle name="Normal 23" xfId="166"/>
    <cellStyle name="Normal 24" xfId="167"/>
    <cellStyle name="Normal 25" xfId="168"/>
    <cellStyle name="Normal 26" xfId="169"/>
    <cellStyle name="Normal 27" xfId="170"/>
    <cellStyle name="Normal 28" xfId="171"/>
    <cellStyle name="Normal 29" xfId="172"/>
    <cellStyle name="Normal 3" xfId="173"/>
    <cellStyle name="Normal 3 2" xfId="174"/>
    <cellStyle name="Normal 3 3" xfId="51"/>
    <cellStyle name="Normal 3 4" xfId="48"/>
    <cellStyle name="Normal 3 5" xfId="256"/>
    <cellStyle name="Normal 30" xfId="175"/>
    <cellStyle name="Normal 31" xfId="176"/>
    <cellStyle name="Normal 32" xfId="177"/>
    <cellStyle name="Normal 33" xfId="178"/>
    <cellStyle name="Normal 34" xfId="179"/>
    <cellStyle name="Normal 35" xfId="180"/>
    <cellStyle name="Normal 36" xfId="181"/>
    <cellStyle name="Normal 37" xfId="249"/>
    <cellStyle name="Normal 37 2" xfId="255"/>
    <cellStyle name="Normal 38" xfId="266"/>
    <cellStyle name="Normal 39" xfId="250"/>
    <cellStyle name="Normal 4" xfId="182"/>
    <cellStyle name="Normal 4 2" xfId="260"/>
    <cellStyle name="Normal 40" xfId="254"/>
    <cellStyle name="Normal 41" xfId="253"/>
    <cellStyle name="Normal 42" xfId="270"/>
    <cellStyle name="Normal 43" xfId="271"/>
    <cellStyle name="Normal 44" xfId="47"/>
    <cellStyle name="Normal 5" xfId="183"/>
    <cellStyle name="Normal 5 2" xfId="261"/>
    <cellStyle name="Normal 6" xfId="184"/>
    <cellStyle name="Normal 6 2" xfId="262"/>
    <cellStyle name="Normal 7" xfId="185"/>
    <cellStyle name="Normal 7 2" xfId="263"/>
    <cellStyle name="Normal 8" xfId="186"/>
    <cellStyle name="Normal 8 2" xfId="264"/>
    <cellStyle name="Normal 9" xfId="187"/>
    <cellStyle name="Normal 9 2" xfId="265"/>
    <cellStyle name="Normal1" xfId="188"/>
    <cellStyle name="Note 2" xfId="248"/>
    <cellStyle name="Œ…‹æØ‚è [0.00]_Region Orders (2)" xfId="189"/>
    <cellStyle name="Œ…‹æØ‚è_Region Orders (2)" xfId="190"/>
    <cellStyle name="omma [0]_Mktg Prog" xfId="191"/>
    <cellStyle name="ormal_Sheet1_1" xfId="192"/>
    <cellStyle name="Output" xfId="16" builtinId="21" customBuiltin="1"/>
    <cellStyle name="per.style" xfId="193"/>
    <cellStyle name="Percent" xfId="2" builtinId="5"/>
    <cellStyle name="Percent (0)" xfId="194"/>
    <cellStyle name="Percent [2]" xfId="195"/>
    <cellStyle name="Percent 2" xfId="196"/>
    <cellStyle name="Percent 2 2" xfId="54"/>
    <cellStyle name="Percent 2 3" xfId="258"/>
    <cellStyle name="Percent 3" xfId="197"/>
    <cellStyle name="Percent 4" xfId="252"/>
    <cellStyle name="Percent 5" xfId="268"/>
    <cellStyle name="Percent 6" xfId="269"/>
    <cellStyle name="PERCENTAGE" xfId="198"/>
    <cellStyle name="pricing" xfId="199"/>
    <cellStyle name="PSChar" xfId="200"/>
    <cellStyle name="RevList" xfId="201"/>
    <cellStyle name="serJet 1200 Series PCL 6" xfId="202"/>
    <cellStyle name="Style 1" xfId="203"/>
    <cellStyle name="Style 2" xfId="204"/>
    <cellStyle name="subhead" xfId="205"/>
    <cellStyle name="Subtotal" xfId="206"/>
    <cellStyle name="T" xfId="207"/>
    <cellStyle name="th" xfId="208"/>
    <cellStyle name="Thuyet minh" xfId="209"/>
    <cellStyle name="Tickmark" xfId="210"/>
    <cellStyle name="Title" xfId="7" builtinId="15" customBuiltin="1"/>
    <cellStyle name="Total" xfId="22" builtinId="25" customBuiltin="1"/>
    <cellStyle name="viet" xfId="211"/>
    <cellStyle name="viet2" xfId="212"/>
    <cellStyle name="vnhead1" xfId="213"/>
    <cellStyle name="vnhead3" xfId="214"/>
    <cellStyle name="vntxt1" xfId="215"/>
    <cellStyle name="vntxt2" xfId="216"/>
    <cellStyle name="Währung [0]_UXO VII" xfId="217"/>
    <cellStyle name="Währung_UXO VII" xfId="218"/>
    <cellStyle name="Warning Text" xfId="20" builtinId="11" customBuiltin="1"/>
    <cellStyle name="センター" xfId="219"/>
    <cellStyle name="เครื่องหมายสกุลเงิน [0]_FTC_OFFER" xfId="220"/>
    <cellStyle name="เครื่องหมายสกุลเงิน_FTC_OFFER" xfId="221"/>
    <cellStyle name="ปกติ_FTC_OFFER" xfId="222"/>
    <cellStyle name=" [0.00]_ Att. 1- Cover" xfId="223"/>
    <cellStyle name="_ Att. 1- Cover" xfId="224"/>
    <cellStyle name="?_ Att. 1- Cover" xfId="225"/>
    <cellStyle name="똿뗦먛귟 [0.00]_PRODUCT DETAIL Q1" xfId="226"/>
    <cellStyle name="똿뗦먛귟_PRODUCT DETAIL Q1" xfId="227"/>
    <cellStyle name="믅됞 [0.00]_PRODUCT DETAIL Q1" xfId="228"/>
    <cellStyle name="믅됞_PRODUCT DETAIL Q1" xfId="229"/>
    <cellStyle name="백분율_††††† " xfId="230"/>
    <cellStyle name="뷭?_BOOKSHIP" xfId="231"/>
    <cellStyle name="콤마 [0]_ 비목별 월별기술 " xfId="232"/>
    <cellStyle name="콤마_ 비목별 월별기술 " xfId="233"/>
    <cellStyle name="통화 [0]_††††† " xfId="234"/>
    <cellStyle name="통화_††††† " xfId="235"/>
    <cellStyle name="표준_(정보부문)월별인원계획" xfId="236"/>
    <cellStyle name="一般_00Q3902REV.1" xfId="237"/>
    <cellStyle name="千分位[0]_00Q3902REV.1" xfId="238"/>
    <cellStyle name="千分位_00Q3902REV.1" xfId="239"/>
    <cellStyle name="桁区切り [0.00]_††††† " xfId="240"/>
    <cellStyle name="桁区切り_††††† " xfId="241"/>
    <cellStyle name="標準_††††† " xfId="242"/>
    <cellStyle name="貨幣 [0]_00Q3902REV.1" xfId="243"/>
    <cellStyle name="貨幣[0]_BRE" xfId="244"/>
    <cellStyle name="貨幣_00Q3902REV.1" xfId="245"/>
    <cellStyle name="通貨 [0.00]_††††† " xfId="246"/>
    <cellStyle name="通貨_††††† " xfId="24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25"/>
  <sheetViews>
    <sheetView workbookViewId="0">
      <selection activeCell="I20" sqref="I20"/>
    </sheetView>
  </sheetViews>
  <sheetFormatPr defaultRowHeight="12.75"/>
  <cols>
    <col min="1" max="1" width="37" customWidth="1"/>
    <col min="2" max="2" width="7.42578125" customWidth="1"/>
    <col min="3" max="3" width="45.7109375" customWidth="1"/>
    <col min="4" max="4" width="46.140625" customWidth="1"/>
  </cols>
  <sheetData>
    <row r="1" spans="1:4" ht="30" customHeight="1">
      <c r="A1" s="36" t="s">
        <v>0</v>
      </c>
      <c r="B1" s="36"/>
      <c r="C1" s="36"/>
      <c r="D1" s="36"/>
    </row>
    <row r="2" spans="1:4" ht="15" customHeight="1">
      <c r="A2" s="1" t="s">
        <v>1</v>
      </c>
      <c r="B2" s="1" t="s">
        <v>1</v>
      </c>
      <c r="C2" s="2" t="s">
        <v>2</v>
      </c>
      <c r="D2" s="8">
        <v>45635</v>
      </c>
    </row>
    <row r="3" spans="1:4" ht="15" customHeight="1">
      <c r="A3" s="1" t="s">
        <v>1</v>
      </c>
      <c r="B3" s="1" t="s">
        <v>1</v>
      </c>
      <c r="C3" s="2" t="s">
        <v>3</v>
      </c>
      <c r="D3" s="8">
        <f>+D2+6</f>
        <v>45641</v>
      </c>
    </row>
    <row r="4" spans="1:4" ht="15" customHeight="1">
      <c r="A4" s="1" t="s">
        <v>1</v>
      </c>
      <c r="B4" s="1" t="s">
        <v>1</v>
      </c>
      <c r="C4" s="1" t="s">
        <v>1</v>
      </c>
      <c r="D4" s="1"/>
    </row>
    <row r="5" spans="1:4" ht="15" customHeight="1">
      <c r="A5" s="1" t="s">
        <v>82</v>
      </c>
      <c r="B5" s="1"/>
      <c r="C5" s="1"/>
      <c r="D5" s="1" t="s">
        <v>1</v>
      </c>
    </row>
    <row r="6" spans="1:4" ht="15" customHeight="1">
      <c r="A6" s="1" t="s">
        <v>81</v>
      </c>
      <c r="B6" s="1"/>
      <c r="C6" s="1"/>
      <c r="D6" s="1" t="s">
        <v>1</v>
      </c>
    </row>
    <row r="7" spans="1:4" ht="15" customHeight="1">
      <c r="A7" s="1" t="s">
        <v>83</v>
      </c>
      <c r="B7" s="1"/>
      <c r="C7" s="1"/>
      <c r="D7" s="1"/>
    </row>
    <row r="8" spans="1:4" ht="15" customHeight="1">
      <c r="A8" s="1" t="str">
        <f>+"Ngày định giá/Ngày giao dịch: ngày "&amp;DAY(D3)+1&amp;" tháng "&amp;MONTH(D3)&amp;" năm "&amp;2024</f>
        <v>Ngày định giá/Ngày giao dịch: ngày 16 tháng 12 năm 2024</v>
      </c>
      <c r="B8" s="1"/>
      <c r="C8" s="1"/>
      <c r="D8" s="1" t="s">
        <v>4</v>
      </c>
    </row>
    <row r="9" spans="1:4" ht="15" customHeight="1">
      <c r="A9" s="1" t="s">
        <v>1</v>
      </c>
      <c r="B9" s="1" t="s">
        <v>1</v>
      </c>
      <c r="C9" s="1" t="s">
        <v>1</v>
      </c>
      <c r="D9" s="1" t="s">
        <v>5</v>
      </c>
    </row>
    <row r="10" spans="1:4" ht="15" customHeight="1">
      <c r="A10" s="1" t="s">
        <v>1</v>
      </c>
      <c r="B10" s="1" t="s">
        <v>1</v>
      </c>
      <c r="C10" s="1" t="s">
        <v>1</v>
      </c>
      <c r="D10" s="1" t="s">
        <v>1</v>
      </c>
    </row>
    <row r="11" spans="1:4" ht="15" customHeight="1">
      <c r="A11" s="1" t="s">
        <v>1</v>
      </c>
      <c r="B11" s="1" t="s">
        <v>1</v>
      </c>
      <c r="C11" s="1" t="s">
        <v>1</v>
      </c>
      <c r="D11" s="1" t="s">
        <v>1</v>
      </c>
    </row>
    <row r="12" spans="1:4" ht="15" customHeight="1">
      <c r="A12" s="1" t="s">
        <v>1</v>
      </c>
      <c r="B12" s="3" t="s">
        <v>6</v>
      </c>
      <c r="C12" s="3" t="s">
        <v>7</v>
      </c>
      <c r="D12" s="3" t="s">
        <v>8</v>
      </c>
    </row>
    <row r="13" spans="1:4" ht="15" customHeight="1">
      <c r="A13" s="1"/>
      <c r="B13" s="4" t="s">
        <v>9</v>
      </c>
      <c r="C13" s="4" t="s">
        <v>10</v>
      </c>
      <c r="D13" s="4" t="s">
        <v>11</v>
      </c>
    </row>
    <row r="14" spans="1:4" ht="15" customHeight="1">
      <c r="A14" s="1"/>
      <c r="B14" s="4" t="s">
        <v>12</v>
      </c>
      <c r="C14" s="4" t="s">
        <v>13</v>
      </c>
      <c r="D14" s="4" t="s">
        <v>14</v>
      </c>
    </row>
    <row r="15" spans="1:4" ht="15" customHeight="1">
      <c r="A15" s="1" t="s">
        <v>1</v>
      </c>
      <c r="B15" s="4" t="s">
        <v>15</v>
      </c>
      <c r="C15" s="4" t="s">
        <v>16</v>
      </c>
      <c r="D15" s="4" t="s">
        <v>17</v>
      </c>
    </row>
    <row r="16" spans="1:4" ht="15" customHeight="1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>
      <c r="A17" s="1" t="s">
        <v>1</v>
      </c>
      <c r="B17" s="5" t="s">
        <v>18</v>
      </c>
      <c r="C17" s="39" t="s">
        <v>19</v>
      </c>
      <c r="D17" s="39"/>
    </row>
    <row r="18" spans="1:4" ht="15" customHeight="1">
      <c r="A18" s="1" t="s">
        <v>1</v>
      </c>
      <c r="B18" s="1" t="s">
        <v>1</v>
      </c>
      <c r="C18" s="39" t="s">
        <v>20</v>
      </c>
      <c r="D18" s="39"/>
    </row>
    <row r="19" spans="1:4" ht="15" customHeight="1">
      <c r="A19" s="1" t="s">
        <v>1</v>
      </c>
      <c r="B19" s="1" t="s">
        <v>1</v>
      </c>
      <c r="C19" s="39" t="s">
        <v>21</v>
      </c>
      <c r="D19" s="39"/>
    </row>
    <row r="20" spans="1:4" ht="15" customHeight="1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>
      <c r="A22" s="1" t="s">
        <v>1</v>
      </c>
      <c r="B22" s="1" t="s">
        <v>1</v>
      </c>
      <c r="C22" s="1" t="s">
        <v>1</v>
      </c>
      <c r="D22" s="1" t="s">
        <v>1</v>
      </c>
    </row>
    <row r="23" spans="1:4" ht="38.25" customHeight="1">
      <c r="A23" s="37" t="s">
        <v>22</v>
      </c>
      <c r="B23" s="37"/>
      <c r="C23" s="37" t="s">
        <v>23</v>
      </c>
      <c r="D23" s="37"/>
    </row>
    <row r="24" spans="1:4" ht="15" customHeight="1">
      <c r="A24" s="38" t="s">
        <v>24</v>
      </c>
      <c r="B24" s="38"/>
      <c r="C24" s="38" t="s">
        <v>24</v>
      </c>
      <c r="D24" s="38"/>
    </row>
    <row r="25" spans="1:4" ht="15" customHeight="1">
      <c r="A25" s="39" t="s">
        <v>1</v>
      </c>
      <c r="B25" s="39"/>
      <c r="C25" s="39" t="s">
        <v>1</v>
      </c>
      <c r="D25" s="39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J34"/>
  <sheetViews>
    <sheetView tabSelected="1" zoomScale="90" zoomScaleNormal="90" workbookViewId="0">
      <selection activeCell="H22" sqref="H22"/>
    </sheetView>
  </sheetViews>
  <sheetFormatPr defaultRowHeight="15"/>
  <cols>
    <col min="1" max="1" width="6.85546875" customWidth="1"/>
    <col min="2" max="2" width="91.28515625" customWidth="1"/>
    <col min="3" max="4" width="20.42578125" style="25" customWidth="1"/>
    <col min="5" max="5" width="5.140625" customWidth="1"/>
    <col min="6" max="6" width="12.140625" bestFit="1" customWidth="1"/>
  </cols>
  <sheetData>
    <row r="1" spans="1:4" ht="30" customHeight="1">
      <c r="A1" s="6" t="s">
        <v>6</v>
      </c>
      <c r="B1" s="6" t="s">
        <v>25</v>
      </c>
      <c r="C1" s="13" t="str">
        <f>+"Kỳ báo cáo
"&amp;DAY('Tong quan'!D3)&amp;"/"&amp;MONTH('Tong quan'!D3)&amp;"/"&amp;YEAR('Tong quan'!D3)&amp;""</f>
        <v>Kỳ báo cáo
15/12/2024</v>
      </c>
      <c r="D1" s="13" t="s">
        <v>84</v>
      </c>
    </row>
    <row r="2" spans="1:4" ht="15" customHeight="1">
      <c r="A2" s="7" t="s">
        <v>42</v>
      </c>
      <c r="B2" s="7" t="s">
        <v>28</v>
      </c>
      <c r="C2" s="17"/>
      <c r="D2" s="17"/>
    </row>
    <row r="3" spans="1:4" ht="15" customHeight="1">
      <c r="A3" s="7" t="s">
        <v>9</v>
      </c>
      <c r="B3" s="7" t="s">
        <v>43</v>
      </c>
      <c r="C3" s="17"/>
      <c r="D3" s="17"/>
    </row>
    <row r="4" spans="1:4" ht="15" customHeight="1">
      <c r="A4" s="4" t="s">
        <v>29</v>
      </c>
      <c r="B4" s="4" t="s">
        <v>44</v>
      </c>
      <c r="C4" s="35">
        <f>D8</f>
        <v>322168862320</v>
      </c>
      <c r="D4" s="35">
        <v>323000530580</v>
      </c>
    </row>
    <row r="5" spans="1:4" ht="15" customHeight="1">
      <c r="A5" s="4" t="s">
        <v>31</v>
      </c>
      <c r="B5" s="4" t="s">
        <v>45</v>
      </c>
      <c r="C5" s="35"/>
      <c r="D5" s="15"/>
    </row>
    <row r="6" spans="1:4" ht="15" customHeight="1">
      <c r="A6" s="4" t="s">
        <v>33</v>
      </c>
      <c r="B6" s="4" t="s">
        <v>46</v>
      </c>
      <c r="C6" s="23">
        <f>D10</f>
        <v>14463.05</v>
      </c>
      <c r="D6" s="23">
        <v>14428.52</v>
      </c>
    </row>
    <row r="7" spans="1:4" ht="15" customHeight="1">
      <c r="A7" s="7" t="s">
        <v>12</v>
      </c>
      <c r="B7" s="7" t="s">
        <v>47</v>
      </c>
      <c r="C7" s="17"/>
      <c r="D7" s="17"/>
    </row>
    <row r="8" spans="1:4" ht="15" customHeight="1">
      <c r="A8" s="4" t="s">
        <v>36</v>
      </c>
      <c r="B8" s="4" t="s">
        <v>44</v>
      </c>
      <c r="C8" s="18">
        <v>323783090534</v>
      </c>
      <c r="D8" s="19">
        <v>322168862320</v>
      </c>
    </row>
    <row r="9" spans="1:4" ht="15" customHeight="1">
      <c r="A9" s="4" t="s">
        <v>38</v>
      </c>
      <c r="B9" s="4" t="s">
        <v>45</v>
      </c>
      <c r="C9" s="18"/>
      <c r="D9" s="16"/>
    </row>
    <row r="10" spans="1:4" ht="15" customHeight="1">
      <c r="A10" s="4" t="s">
        <v>40</v>
      </c>
      <c r="B10" s="4" t="s">
        <v>46</v>
      </c>
      <c r="C10" s="20">
        <v>14475.06</v>
      </c>
      <c r="D10" s="20">
        <v>14463.05</v>
      </c>
    </row>
    <row r="11" spans="1:4" ht="16.5" customHeight="1">
      <c r="A11" s="7" t="s">
        <v>15</v>
      </c>
      <c r="B11" s="7" t="s">
        <v>48</v>
      </c>
      <c r="C11" s="17">
        <f>C8-C4</f>
        <v>1614228214</v>
      </c>
      <c r="D11" s="17">
        <v>-831668260</v>
      </c>
    </row>
    <row r="12" spans="1:4" ht="15" customHeight="1">
      <c r="A12" s="4" t="s">
        <v>49</v>
      </c>
      <c r="B12" s="4" t="s">
        <v>50</v>
      </c>
      <c r="C12" s="26">
        <f>C11-C13</f>
        <v>268613589</v>
      </c>
      <c r="D12" s="26">
        <v>769975640</v>
      </c>
    </row>
    <row r="13" spans="1:4" ht="15" customHeight="1">
      <c r="A13" s="4" t="s">
        <v>51</v>
      </c>
      <c r="B13" s="4" t="s">
        <v>52</v>
      </c>
      <c r="C13" s="27">
        <v>1345614625</v>
      </c>
      <c r="D13" s="31">
        <v>-1601643900</v>
      </c>
    </row>
    <row r="14" spans="1:4" ht="15" customHeight="1">
      <c r="A14" s="4" t="s">
        <v>53</v>
      </c>
      <c r="B14" s="4" t="s">
        <v>54</v>
      </c>
      <c r="C14" s="15"/>
      <c r="D14" s="15"/>
    </row>
    <row r="15" spans="1:4" ht="15" customHeight="1">
      <c r="A15" s="7" t="s">
        <v>55</v>
      </c>
      <c r="B15" s="7" t="s">
        <v>56</v>
      </c>
      <c r="C15" s="21">
        <f>C10-C6</f>
        <v>12.010000000000218</v>
      </c>
      <c r="D15" s="21">
        <v>34.529999999998836</v>
      </c>
    </row>
    <row r="16" spans="1:4" ht="15" customHeight="1">
      <c r="A16" s="7" t="s">
        <v>57</v>
      </c>
      <c r="B16" s="7" t="s">
        <v>58</v>
      </c>
      <c r="C16" s="17"/>
      <c r="D16" s="17"/>
    </row>
    <row r="17" spans="1:10" ht="15" customHeight="1">
      <c r="A17" s="4" t="s">
        <v>59</v>
      </c>
      <c r="B17" s="4" t="s">
        <v>60</v>
      </c>
      <c r="C17" s="28">
        <v>324562655669</v>
      </c>
      <c r="D17" s="29">
        <v>324562655669</v>
      </c>
    </row>
    <row r="18" spans="1:10" ht="15" customHeight="1">
      <c r="A18" s="4" t="s">
        <v>61</v>
      </c>
      <c r="B18" s="4" t="s">
        <v>62</v>
      </c>
      <c r="C18" s="28">
        <v>178653800256</v>
      </c>
      <c r="D18" s="29">
        <v>176364975012</v>
      </c>
    </row>
    <row r="19" spans="1:10" ht="15" customHeight="1">
      <c r="A19" s="7" t="s">
        <v>63</v>
      </c>
      <c r="B19" s="7" t="s">
        <v>35</v>
      </c>
      <c r="C19" s="22"/>
      <c r="D19" s="22"/>
    </row>
    <row r="20" spans="1:10" ht="15" customHeight="1">
      <c r="A20" s="4" t="s">
        <v>64</v>
      </c>
      <c r="B20" s="4" t="s">
        <v>37</v>
      </c>
      <c r="C20" s="23">
        <v>1545.47</v>
      </c>
      <c r="D20" s="23">
        <v>1348.85</v>
      </c>
    </row>
    <row r="21" spans="1:10" ht="15" customHeight="1">
      <c r="A21" s="4" t="s">
        <v>65</v>
      </c>
      <c r="B21" s="4" t="s">
        <v>39</v>
      </c>
      <c r="C21" s="34">
        <v>22370770.9782</v>
      </c>
      <c r="D21" s="23">
        <v>19508484.992499996</v>
      </c>
    </row>
    <row r="22" spans="1:10" ht="15" customHeight="1">
      <c r="A22" s="4" t="s">
        <v>66</v>
      </c>
      <c r="B22" s="4" t="s">
        <v>41</v>
      </c>
      <c r="C22" s="30">
        <v>1E-4</v>
      </c>
      <c r="D22" s="30">
        <v>1E-4</v>
      </c>
      <c r="F22" s="33"/>
    </row>
    <row r="23" spans="1:10" ht="48" customHeight="1">
      <c r="A23" s="7" t="s">
        <v>67</v>
      </c>
      <c r="B23" s="14" t="s">
        <v>68</v>
      </c>
      <c r="C23" s="22"/>
      <c r="D23" s="22"/>
      <c r="J23" s="32"/>
    </row>
    <row r="24" spans="1:10" ht="15" customHeight="1">
      <c r="A24" s="7" t="s">
        <v>9</v>
      </c>
      <c r="B24" s="7" t="s">
        <v>43</v>
      </c>
      <c r="C24" s="22"/>
      <c r="D24" s="22"/>
    </row>
    <row r="25" spans="1:10" ht="15" customHeight="1">
      <c r="A25" s="7" t="s">
        <v>12</v>
      </c>
      <c r="B25" s="7" t="s">
        <v>47</v>
      </c>
      <c r="C25" s="22"/>
      <c r="D25" s="22"/>
    </row>
    <row r="26" spans="1:10" ht="15" customHeight="1">
      <c r="A26" s="7" t="s">
        <v>15</v>
      </c>
      <c r="B26" s="7" t="s">
        <v>69</v>
      </c>
      <c r="C26" s="22"/>
      <c r="D26" s="22"/>
    </row>
    <row r="27" spans="1:10" ht="15" customHeight="1">
      <c r="A27" s="7" t="s">
        <v>55</v>
      </c>
      <c r="B27" s="7" t="s">
        <v>70</v>
      </c>
      <c r="C27" s="22" t="s">
        <v>71</v>
      </c>
      <c r="D27" s="22" t="s">
        <v>71</v>
      </c>
    </row>
    <row r="28" spans="1:10" ht="15" customHeight="1">
      <c r="A28" s="4" t="s">
        <v>72</v>
      </c>
      <c r="B28" s="4" t="s">
        <v>73</v>
      </c>
      <c r="C28" s="24"/>
      <c r="D28" s="24"/>
    </row>
    <row r="29" spans="1:10" ht="15" customHeight="1">
      <c r="A29" s="4" t="s">
        <v>74</v>
      </c>
      <c r="B29" s="4" t="s">
        <v>75</v>
      </c>
      <c r="C29" s="24"/>
      <c r="D29" s="24"/>
    </row>
    <row r="30" spans="1:10" ht="15" customHeight="1">
      <c r="A30" s="7" t="s">
        <v>57</v>
      </c>
      <c r="B30" s="7" t="s">
        <v>76</v>
      </c>
      <c r="C30" s="22"/>
      <c r="D30" s="22"/>
    </row>
    <row r="31" spans="1:10" ht="15" customHeight="1">
      <c r="A31" s="4" t="s">
        <v>59</v>
      </c>
      <c r="B31" s="4" t="s">
        <v>60</v>
      </c>
      <c r="C31" s="24"/>
      <c r="D31" s="24"/>
    </row>
    <row r="32" spans="1:10" ht="15" customHeight="1">
      <c r="A32" s="4" t="s">
        <v>61</v>
      </c>
      <c r="B32" s="4" t="s">
        <v>62</v>
      </c>
      <c r="C32" s="24"/>
      <c r="D32" s="24"/>
    </row>
    <row r="33" spans="1:4" ht="15" customHeight="1">
      <c r="A33" s="39" t="s">
        <v>77</v>
      </c>
      <c r="B33" s="39"/>
      <c r="C33" s="39"/>
      <c r="D33" s="39"/>
    </row>
    <row r="34" spans="1:4" ht="15" customHeight="1">
      <c r="A34" s="39" t="s">
        <v>78</v>
      </c>
      <c r="B34" s="39"/>
      <c r="C34" s="39"/>
      <c r="D34" s="39"/>
    </row>
  </sheetData>
  <mergeCells count="2">
    <mergeCell ref="A33:D33"/>
    <mergeCell ref="A34:D34"/>
  </mergeCells>
  <pageMargins left="0.75" right="0.75" top="1" bottom="1" header="0.5" footer="0.5"/>
  <pageSetup scale="65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9"/>
  <sheetViews>
    <sheetView workbookViewId="0">
      <selection activeCell="C26" sqref="C26"/>
    </sheetView>
  </sheetViews>
  <sheetFormatPr defaultRowHeight="12.75"/>
  <cols>
    <col min="1" max="1" width="7.42578125" customWidth="1"/>
    <col min="2" max="2" width="54.85546875" customWidth="1"/>
    <col min="3" max="4" width="23.28515625" customWidth="1"/>
  </cols>
  <sheetData>
    <row r="1" spans="1:4" ht="15" customHeight="1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>
      <c r="A2" s="7" t="s">
        <v>9</v>
      </c>
      <c r="B2" s="7" t="s">
        <v>28</v>
      </c>
      <c r="C2" s="7"/>
      <c r="D2" s="7"/>
    </row>
    <row r="3" spans="1:4" ht="15" customHeight="1">
      <c r="A3" s="4" t="s">
        <v>29</v>
      </c>
      <c r="B3" s="4" t="s">
        <v>30</v>
      </c>
      <c r="C3" s="10"/>
      <c r="D3" s="10"/>
    </row>
    <row r="4" spans="1:4" ht="15" customHeight="1">
      <c r="A4" s="4" t="s">
        <v>31</v>
      </c>
      <c r="B4" s="4" t="s">
        <v>32</v>
      </c>
      <c r="C4" s="4"/>
      <c r="D4" s="4"/>
    </row>
    <row r="5" spans="1:4" ht="15" customHeight="1">
      <c r="A5" s="4" t="s">
        <v>33</v>
      </c>
      <c r="B5" s="4" t="s">
        <v>34</v>
      </c>
      <c r="C5" s="11"/>
      <c r="D5" s="11"/>
    </row>
    <row r="6" spans="1:4" ht="15" customHeight="1">
      <c r="A6" s="7" t="s">
        <v>12</v>
      </c>
      <c r="B6" s="7" t="s">
        <v>35</v>
      </c>
      <c r="C6" s="7"/>
      <c r="D6" s="7"/>
    </row>
    <row r="7" spans="1:4" ht="15" customHeight="1">
      <c r="A7" s="4" t="s">
        <v>36</v>
      </c>
      <c r="B7" s="4" t="s">
        <v>37</v>
      </c>
      <c r="C7" s="9"/>
      <c r="D7" s="9"/>
    </row>
    <row r="8" spans="1:4" ht="15" customHeight="1">
      <c r="A8" s="4" t="s">
        <v>38</v>
      </c>
      <c r="B8" s="4" t="s">
        <v>39</v>
      </c>
      <c r="C8" s="9"/>
      <c r="D8" s="9"/>
    </row>
    <row r="9" spans="1:4" ht="15" customHeight="1">
      <c r="A9" s="4" t="s">
        <v>40</v>
      </c>
      <c r="B9" s="4" t="s">
        <v>41</v>
      </c>
      <c r="C9" s="12"/>
      <c r="D9" s="12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15" sqref="C15"/>
    </sheetView>
  </sheetViews>
  <sheetFormatPr defaultRowHeight="12.75"/>
  <cols>
    <col min="1" max="1" width="6.85546875" customWidth="1"/>
    <col min="2" max="2" width="39.42578125" customWidth="1"/>
    <col min="3" max="3" width="43.5703125" customWidth="1"/>
  </cols>
  <sheetData>
    <row r="1" spans="1:3" ht="15" customHeight="1">
      <c r="A1" s="6" t="s">
        <v>6</v>
      </c>
      <c r="B1" s="6" t="s">
        <v>79</v>
      </c>
      <c r="C1" s="6" t="s">
        <v>7</v>
      </c>
    </row>
    <row r="2" spans="1:3" ht="15" customHeight="1">
      <c r="A2" s="4" t="s">
        <v>80</v>
      </c>
      <c r="B2" s="4" t="s">
        <v>80</v>
      </c>
      <c r="C2" s="4" t="s">
        <v>80</v>
      </c>
    </row>
    <row r="3" spans="1:3" ht="15" customHeight="1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/>
  <sheetData>
    <row r="1" spans="1:1">
      <c r="A1" t="str">
        <f>CONCATENATE("{'SheetId':'532945ab-6ee2-445c-968d-e7f02eb76aac'",",","'UId':'45b08bd2-96ec-4c18-a8e8-9e7e47bac452'",",'Col':",COLUMN(QuyDinhGia_HangNgay!C2),",'Row':",ROW(QuyDinhGia_HangNgay!C2),",","'Format':'numberic'",",'Value':'",SUBSTITUTE(QuyDinhGia_HangNgay!C2,"'","\'"),"','TargetCode':''}")</f>
        <v>{'SheetId':'532945ab-6ee2-445c-968d-e7f02eb76aac','UId':'45b08bd2-96ec-4c18-a8e8-9e7e47bac452','Col':3,'Row':2,'Format':'numberic','Value':'','TargetCode':''}</v>
      </c>
    </row>
    <row r="2" spans="1:1">
      <c r="A2" t="str">
        <f>CONCATENATE("{'SheetId':'532945ab-6ee2-445c-968d-e7f02eb76aac'",",","'UId':'d132f729-b6c1-49cf-b9f5-ab3e04e5d79b'",",'Col':",COLUMN(QuyDinhGia_HangNgay!D2),",'Row':",ROW(QuyDinhGia_HangNgay!D2),",","'Format':'numberic'",",'Value':'",SUBSTITUTE(QuyDinhGia_HangNgay!D2,"'","\'"),"','TargetCode':''}")</f>
        <v>{'SheetId':'532945ab-6ee2-445c-968d-e7f02eb76aac','UId':'d132f729-b6c1-49cf-b9f5-ab3e04e5d79b','Col':4,'Row':2,'Format':'numberic','Value':'','TargetCode':''}</v>
      </c>
    </row>
    <row r="3" spans="1:1">
      <c r="A3" t="str">
        <f>CONCATENATE("{'SheetId':'532945ab-6ee2-445c-968d-e7f02eb76aac'",",","'UId':'1f175759-6dcd-4ce2-a463-54620d3cec54'",",'Col':",COLUMN(QuyDinhGia_HangNgay!C3),",'Row':",ROW(QuyDinhGia_HangNgay!C3),",","'Format':'numberic'",",'Value':'",SUBSTITUTE(QuyDinhGia_HangNgay!C3,"'","\'"),"','TargetCode':''}")</f>
        <v>{'SheetId':'532945ab-6ee2-445c-968d-e7f02eb76aac','UId':'1f175759-6dcd-4ce2-a463-54620d3cec54','Col':3,'Row':3,'Format':'numberic','Value':'','TargetCode':''}</v>
      </c>
    </row>
    <row r="4" spans="1:1">
      <c r="A4" t="str">
        <f>CONCATENATE("{'SheetId':'532945ab-6ee2-445c-968d-e7f02eb76aac'",",","'UId':'df63451e-4881-4f55-9d40-3ad3e6256289'",",'Col':",COLUMN(QuyDinhGia_HangNgay!D3),",'Row':",ROW(QuyDinhGia_HangNgay!D3),",","'Format':'numberic'",",'Value':'",SUBSTITUTE(QuyDinhGia_HangNgay!D3,"'","\'"),"','TargetCode':''}")</f>
        <v>{'SheetId':'532945ab-6ee2-445c-968d-e7f02eb76aac','UId':'df63451e-4881-4f55-9d40-3ad3e6256289','Col':4,'Row':3,'Format':'numberic','Value':'','TargetCode':''}</v>
      </c>
    </row>
    <row r="5" spans="1:1">
      <c r="A5" t="str">
        <f>CONCATENATE("{'SheetId':'532945ab-6ee2-445c-968d-e7f02eb76aac'",",","'UId':'2eff2f57-bc8b-45eb-a1ab-ce1a46dd2e39'",",'Col':",COLUMN(QuyDinhGia_HangNgay!C4),",'Row':",ROW(QuyDinhGia_HangNgay!C4),",","'Format':'numberic'",",'Value':'",SUBSTITUTE(QuyDinhGia_HangNgay!C4,"'","\'"),"','TargetCode':''}")</f>
        <v>{'SheetId':'532945ab-6ee2-445c-968d-e7f02eb76aac','UId':'2eff2f57-bc8b-45eb-a1ab-ce1a46dd2e39','Col':3,'Row':4,'Format':'numberic','Value':'','TargetCode':''}</v>
      </c>
    </row>
    <row r="6" spans="1:1">
      <c r="A6" t="str">
        <f>CONCATENATE("{'SheetId':'532945ab-6ee2-445c-968d-e7f02eb76aac'",",","'UId':'14241584-115f-4a0b-853a-c294e7421148'",",'Col':",COLUMN(QuyDinhGia_HangNgay!D4),",'Row':",ROW(QuyDinhGia_HangNgay!D4),",","'Format':'numberic'",",'Value':'",SUBSTITUTE(QuyDinhGia_HangNgay!D4,"'","\'"),"','TargetCode':''}")</f>
        <v>{'SheetId':'532945ab-6ee2-445c-968d-e7f02eb76aac','UId':'14241584-115f-4a0b-853a-c294e7421148','Col':4,'Row':4,'Format':'numberic','Value':'','TargetCode':''}</v>
      </c>
    </row>
    <row r="7" spans="1:1">
      <c r="A7" t="str">
        <f>CONCATENATE("{'SheetId':'532945ab-6ee2-445c-968d-e7f02eb76aac'",",","'UId':'8922bb11-1c36-45a2-b95e-d93a0bfb38a0'",",'Col':",COLUMN(QuyDinhGia_HangNgay!C5),",'Row':",ROW(QuyDinhGia_HangNgay!C5),",","'Format':'numberic'",",'Value':'",SUBSTITUTE(QuyDinhGia_HangNgay!C5,"'","\'"),"','TargetCode':''}")</f>
        <v>{'SheetId':'532945ab-6ee2-445c-968d-e7f02eb76aac','UId':'8922bb11-1c36-45a2-b95e-d93a0bfb38a0','Col':3,'Row':5,'Format':'numberic','Value':'','TargetCode':''}</v>
      </c>
    </row>
    <row r="8" spans="1:1">
      <c r="A8" t="str">
        <f>CONCATENATE("{'SheetId':'532945ab-6ee2-445c-968d-e7f02eb76aac'",",","'UId':'0386b55c-340a-4ccd-b981-23c5ede5d6b8'",",'Col':",COLUMN(QuyDinhGia_HangNgay!D5),",'Row':",ROW(QuyDinhGia_HangNgay!D5),",","'Format':'numberic'",",'Value':'",SUBSTITUTE(QuyDinhGia_HangNgay!D5,"'","\'"),"','TargetCode':''}")</f>
        <v>{'SheetId':'532945ab-6ee2-445c-968d-e7f02eb76aac','UId':'0386b55c-340a-4ccd-b981-23c5ede5d6b8','Col':4,'Row':5,'Format':'numberic','Value':'','TargetCode':''}</v>
      </c>
    </row>
    <row r="9" spans="1:1">
      <c r="A9" t="str">
        <f>CONCATENATE("{'SheetId':'532945ab-6ee2-445c-968d-e7f02eb76aac'",",","'UId':'52cfa2aa-2e4e-4d9b-aa94-408ee6db76ba'",",'Col':",COLUMN(QuyDinhGia_HangNgay!C6),",'Row':",ROW(QuyDinhGia_HangNgay!C6),",","'Format':'numberic'",",'Value':'",SUBSTITUTE(QuyDinhGia_HangNgay!C6,"'","\'"),"','TargetCode':''}")</f>
        <v>{'SheetId':'532945ab-6ee2-445c-968d-e7f02eb76aac','UId':'52cfa2aa-2e4e-4d9b-aa94-408ee6db76ba','Col':3,'Row':6,'Format':'numberic','Value':'','TargetCode':''}</v>
      </c>
    </row>
    <row r="10" spans="1:1">
      <c r="A10" t="str">
        <f>CONCATENATE("{'SheetId':'532945ab-6ee2-445c-968d-e7f02eb76aac'",",","'UId':'9a5146c2-fdd2-41ce-9041-29ea7556319e'",",'Col':",COLUMN(QuyDinhGia_HangNgay!D6),",'Row':",ROW(QuyDinhGia_HangNgay!D6),",","'Format':'numberic'",",'Value':'",SUBSTITUTE(QuyDinhGia_HangNgay!D6,"'","\'"),"','TargetCode':''}")</f>
        <v>{'SheetId':'532945ab-6ee2-445c-968d-e7f02eb76aac','UId':'9a5146c2-fdd2-41ce-9041-29ea7556319e','Col':4,'Row':6,'Format':'numberic','Value':'','TargetCode':''}</v>
      </c>
    </row>
    <row r="11" spans="1:1">
      <c r="A11" t="str">
        <f>CONCATENATE("{'SheetId':'532945ab-6ee2-445c-968d-e7f02eb76aac'",",","'UId':'0122b8e6-6e98-44a3-b5f5-62119cc28b58'",",'Col':",COLUMN(QuyDinhGia_HangNgay!C7),",'Row':",ROW(QuyDinhGia_HangNgay!C7),",","'Format':'numberic'",",'Value':'",SUBSTITUTE(QuyDinhGia_HangNgay!C7,"'","\'"),"','TargetCode':''}")</f>
        <v>{'SheetId':'532945ab-6ee2-445c-968d-e7f02eb76aac','UId':'0122b8e6-6e98-44a3-b5f5-62119cc28b58','Col':3,'Row':7,'Format':'numberic','Value':'','TargetCode':''}</v>
      </c>
    </row>
    <row r="12" spans="1:1">
      <c r="A12" t="str">
        <f>CONCATENATE("{'SheetId':'532945ab-6ee2-445c-968d-e7f02eb76aac'",",","'UId':'168f3043-fb6e-4c8d-b2e8-aadbc57d62ae'",",'Col':",COLUMN(QuyDinhGia_HangNgay!D7),",'Row':",ROW(QuyDinhGia_HangNgay!D7),",","'Format':'numberic'",",'Value':'",SUBSTITUTE(QuyDinhGia_HangNgay!D7,"'","\'"),"','TargetCode':''}")</f>
        <v>{'SheetId':'532945ab-6ee2-445c-968d-e7f02eb76aac','UId':'168f3043-fb6e-4c8d-b2e8-aadbc57d62ae','Col':4,'Row':7,'Format':'numberic','Value':'','TargetCode':''}</v>
      </c>
    </row>
    <row r="13" spans="1:1">
      <c r="A13" t="str">
        <f>CONCATENATE("{'SheetId':'532945ab-6ee2-445c-968d-e7f02eb76aac'",",","'UId':'dc373327-812c-4574-a89b-45e7962c83f9'",",'Col':",COLUMN(QuyDinhGia_HangNgay!C8),",'Row':",ROW(QuyDinhGia_HangNgay!C8),",","'Format':'numberic'",",'Value':'",SUBSTITUTE(QuyDinhGia_HangNgay!C8,"'","\'"),"','TargetCode':''}")</f>
        <v>{'SheetId':'532945ab-6ee2-445c-968d-e7f02eb76aac','UId':'dc373327-812c-4574-a89b-45e7962c83f9','Col':3,'Row':8,'Format':'numberic','Value':'','TargetCode':''}</v>
      </c>
    </row>
    <row r="14" spans="1:1">
      <c r="A14" t="str">
        <f>CONCATENATE("{'SheetId':'532945ab-6ee2-445c-968d-e7f02eb76aac'",",","'UId':'61429e25-1f7f-4225-afcd-4f77120fa043'",",'Col':",COLUMN(QuyDinhGia_HangNgay!D8),",'Row':",ROW(QuyDinhGia_HangNgay!D8),",","'Format':'numberic'",",'Value':'",SUBSTITUTE(QuyDinhGia_HangNgay!D8,"'","\'"),"','TargetCode':''}")</f>
        <v>{'SheetId':'532945ab-6ee2-445c-968d-e7f02eb76aac','UId':'61429e25-1f7f-4225-afcd-4f77120fa043','Col':4,'Row':8,'Format':'numberic','Value':'','TargetCode':''}</v>
      </c>
    </row>
    <row r="15" spans="1:1">
      <c r="A15" t="str">
        <f>CONCATENATE("{'SheetId':'532945ab-6ee2-445c-968d-e7f02eb76aac'",",","'UId':'edff4b95-f346-4d9f-b0ef-26cf1f17b229'",",'Col':",COLUMN(QuyDinhGia_HangNgay!C9),",'Row':",ROW(QuyDinhGia_HangNgay!C9),",","'Format':'numberic'",",'Value':'",SUBSTITUTE(QuyDinhGia_HangNgay!C9,"'","\'"),"','TargetCode':''}")</f>
        <v>{'SheetId':'532945ab-6ee2-445c-968d-e7f02eb76aac','UId':'edff4b95-f346-4d9f-b0ef-26cf1f17b229','Col':3,'Row':9,'Format':'numberic','Value':'','TargetCode':''}</v>
      </c>
    </row>
    <row r="16" spans="1:1">
      <c r="A16" t="str">
        <f>CONCATENATE("{'SheetId':'532945ab-6ee2-445c-968d-e7f02eb76aac'",",","'UId':'2d8d3015-7339-4a4c-89aa-d8c5184315f6'",",'Col':",COLUMN(QuyDinhGia_HangNgay!D9),",'Row':",ROW(QuyDinhGia_HangNgay!D9),",","'Format':'numberic'",",'Value':'",SUBSTITUTE(QuyDinhGia_HangNgay!D9,"'","\'"),"','TargetCode':''}")</f>
        <v>{'SheetId':'532945ab-6ee2-445c-968d-e7f02eb76aac','UId':'2d8d3015-7339-4a4c-89aa-d8c5184315f6','Col':4,'Row':9,'Format':'numberic','Value':'','TargetCode':''}</v>
      </c>
    </row>
    <row r="17" spans="1:1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{'SheetId':'0f0a93f5-60f7-4c27-9121-9ea290dd8334','UId':'7d8df9de-6ec3-46c6-a9cb-3bb3debdabc3','Col':3,'Row':4,'Format':'numberic','Value':'322168862320','TargetCode':''}</v>
      </c>
    </row>
    <row r="22" spans="1:1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{'SheetId':'0f0a93f5-60f7-4c27-9121-9ea290dd8334','UId':'6878300a-c20f-462d-9746-1f03421f3475','Col':4,'Row':4,'Format':'numberic','Value':'323000530580','TargetCode':''}</v>
      </c>
    </row>
    <row r="23" spans="1:1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{'SheetId':'0f0a93f5-60f7-4c27-9121-9ea290dd8334','UId':'cc99c128-86ca-47ff-b226-95c60d9beb91','Col':3,'Row':6,'Format':'numberic','Value':'14463.05','TargetCode':''}</v>
      </c>
    </row>
    <row r="26" spans="1:1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{'SheetId':'0f0a93f5-60f7-4c27-9121-9ea290dd8334','UId':'c3bfcec2-e653-4f82-860b-803225fef5d1','Col':4,'Row':6,'Format':'numberic','Value':'14428.52','TargetCode':''}</v>
      </c>
    </row>
    <row r="27" spans="1:1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{'SheetId':'0f0a93f5-60f7-4c27-9121-9ea290dd8334','UId':'1a4c42c9-725c-46f6-8a85-4bdbfb1f8740','Col':3,'Row':8,'Format':'numberic','Value':'323783090534','TargetCode':''}</v>
      </c>
    </row>
    <row r="30" spans="1:1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{'SheetId':'0f0a93f5-60f7-4c27-9121-9ea290dd8334','UId':'102a5969-ecf0-48a6-9b4c-2ef748e27d05','Col':4,'Row':8,'Format':'numberic','Value':'322168862320','TargetCode':''}</v>
      </c>
    </row>
    <row r="31" spans="1:1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{'SheetId':'0f0a93f5-60f7-4c27-9121-9ea290dd8334','UId':'0adef1d5-524d-427d-84c0-491fb70d8521','Col':3,'Row':10,'Format':'numberic','Value':'14475.06','TargetCode':''}</v>
      </c>
    </row>
    <row r="34" spans="1:1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{'SheetId':'0f0a93f5-60f7-4c27-9121-9ea290dd8334','UId':'dfb17dcf-c5ba-4757-9b28-e20992bc4553','Col':4,'Row':10,'Format':'numberic','Value':'14463.05','TargetCode':''}</v>
      </c>
    </row>
    <row r="35" spans="1:1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{'SheetId':'0f0a93f5-60f7-4c27-9121-9ea290dd8334','UId':'8c1be6bf-76a4-42d7-9fe4-f4822068d5a4','Col':3,'Row':11,'Format':'numberic','Value':'1614228214','TargetCode':''}</v>
      </c>
    </row>
    <row r="36" spans="1:1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{'SheetId':'0f0a93f5-60f7-4c27-9121-9ea290dd8334','UId':'45174d06-2d38-411d-96aa-79e2629d72fe','Col':4,'Row':11,'Format':'numberic','Value':'-831668260','TargetCode':''}</v>
      </c>
    </row>
    <row r="37" spans="1:1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{'SheetId':'0f0a93f5-60f7-4c27-9121-9ea290dd8334','UId':'47189bce-6760-48da-9fba-cbd16cc1da69','Col':3,'Row':12,'Format':'numberic','Value':'268613589','TargetCode':''}</v>
      </c>
    </row>
    <row r="38" spans="1:1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{'SheetId':'0f0a93f5-60f7-4c27-9121-9ea290dd8334','UId':'54b90877-796c-44fd-b01c-bac401362c90','Col':4,'Row':12,'Format':'numberic','Value':'769975640','TargetCode':''}</v>
      </c>
    </row>
    <row r="39" spans="1:1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{'SheetId':'0f0a93f5-60f7-4c27-9121-9ea290dd8334','UId':'b596263e-ac83-4575-a696-5d078fa3d3e4','Col':3,'Row':13,'Format':'numberic','Value':'1345614625','TargetCode':''}</v>
      </c>
    </row>
    <row r="40" spans="1:1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{'SheetId':'0f0a93f5-60f7-4c27-9121-9ea290dd8334','UId':'97dfbdb2-a540-49b5-997a-79b58e09a2ce','Col':4,'Row':13,'Format':'numberic','Value':'-1601643900','TargetCode':''}</v>
      </c>
    </row>
    <row r="41" spans="1:1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{'SheetId':'0f0a93f5-60f7-4c27-9121-9ea290dd8334','UId':'99c444f1-5fe2-45a1-82fa-ae77b2e76c8c','Col':3,'Row':15,'Format':'numberic','Value':'12.0100000000002','TargetCode':''}</v>
      </c>
    </row>
    <row r="44" spans="1:1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{'SheetId':'0f0a93f5-60f7-4c27-9121-9ea290dd8334','UId':'3c320467-dbd9-42b8-b876-53a4718cfc56','Col':4,'Row':15,'Format':'numberic','Value':'34.5299999999988','TargetCode':''}</v>
      </c>
    </row>
    <row r="45" spans="1:1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{'SheetId':'0f0a93f5-60f7-4c27-9121-9ea290dd8334','UId':'b5f075a6-84c7-47a7-aca6-304f3e7f098b','Col':3,'Row':17,'Format':'numberic','Value':'324562655669','TargetCode':''}</v>
      </c>
    </row>
    <row r="48" spans="1:1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{'SheetId':'0f0a93f5-60f7-4c27-9121-9ea290dd8334','UId':'4a3b5e69-6655-4a3c-91ad-151d0daffbbe','Col':4,'Row':17,'Format':'numberic','Value':'324562655669','TargetCode':''}</v>
      </c>
    </row>
    <row r="49" spans="1:1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{'SheetId':'0f0a93f5-60f7-4c27-9121-9ea290dd8334','UId':'bc8aae90-3d32-424c-89d6-00637a1a5749','Col':3,'Row':18,'Format':'numberic','Value':'178653800256','TargetCode':''}</v>
      </c>
    </row>
    <row r="50" spans="1:1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{'SheetId':'0f0a93f5-60f7-4c27-9121-9ea290dd8334','UId':'0712758c-ed69-4c11-ad9c-a1786f232e94','Col':4,'Row':18,'Format':'numberic','Value':'176364975012','TargetCode':''}</v>
      </c>
    </row>
    <row r="51" spans="1:1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{'SheetId':'0f0a93f5-60f7-4c27-9121-9ea290dd8334','UId':'9d2538f9-f4fe-4678-a845-a343332a4000','Col':3,'Row':20,'Format':'numberic','Value':'1545.47','TargetCode':''}</v>
      </c>
    </row>
    <row r="54" spans="1:1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{'SheetId':'0f0a93f5-60f7-4c27-9121-9ea290dd8334','UId':'2aedc9fa-169e-4d63-8a5f-edb7276fb5de','Col':4,'Row':20,'Format':'numberic','Value':'1348.85','TargetCode':''}</v>
      </c>
    </row>
    <row r="55" spans="1:1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{'SheetId':'0f0a93f5-60f7-4c27-9121-9ea290dd8334','UId':'66104325-15b6-436e-8977-c1215983f874','Col':3,'Row':21,'Format':'numberic','Value':'22370770.9782','TargetCode':''}</v>
      </c>
    </row>
    <row r="56" spans="1:1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{'SheetId':'0f0a93f5-60f7-4c27-9121-9ea290dd8334','UId':'7db1f99a-6d4f-4763-baf8-36e5fd015757','Col':4,'Row':21,'Format':'numberic','Value':'19508484.9925','TargetCode':''}</v>
      </c>
    </row>
    <row r="57" spans="1:1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{'SheetId':'0f0a93f5-60f7-4c27-9121-9ea290dd8334','UId':'17834fd5-1e27-40b9-8148-68fc4fbf1c12','Col':3,'Row':22,'Format':'numberic','Value':'0.0001','TargetCode':''}</v>
      </c>
    </row>
    <row r="58" spans="1:1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{'SheetId':'0f0a93f5-60f7-4c27-9121-9ea290dd8334','UId':'e387b061-10a9-488c-9da4-acb1bc80e5aa','Col':4,'Row':22,'Format':'numberic','Value':'0.0001','TargetCode':''}</v>
      </c>
    </row>
    <row r="59" spans="1:1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xQvoN7hxPq5arI6CsNWniuA5a6PtxDYAhZcyrDwqNrs=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crOpXebVwwmqtMDjlqGK/8etCJWgRA9VSWgnnFe3nx8=</DigestValue>
    </Reference>
  </SignedInfo>
  <SignatureValue>mVzTXBnzizrlYn+xiBC8mNR5WOiMOG6uKdx3IHA6CSmlkqq5CYjeRJ+OtaGuSfeH5s0LQaX+5lpR
ZEB4RQpe6BxSonVc2mwHIV35odmmN5xin4wOYEpSgVM6UflbAnBraxk8FwtHpH0K2lHb29/ZIaye
JeouZjSP3wLcHjMOv33Khii50z01OuO+C9DpOOVKOUzTvXg/h8AJoUbSDvakUW8W7CsVWs6Ljd2X
vZ57wldWpu2tSuDnnQmtWZ8qClEhf6ZDLfsTRsp1gzv6rSvhjXJk/FVisp/J+ptZQPOJ/MOcNo1+
WEJop35wU3A45+6j4/wNzlURNllomANmpZwevQ==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5OkzX8zcRXgC78N/+gucTYFOUhEvtPOyzU4mOJpX/Gs=</DigestValue>
      </Reference>
      <Reference URI="/xl/comments1.xml?ContentType=application/vnd.openxmlformats-officedocument.spreadsheetml.comments+xml">
        <DigestMethod Algorithm="http://www.w3.org/2001/04/xmlenc#sha256"/>
        <DigestValue>nNezNUBzRp+7JzOe0u43q7OCl0v502WgAMN+w0hVLUY=</DigestValue>
      </Reference>
      <Reference URI="/xl/comments2.xml?ContentType=application/vnd.openxmlformats-officedocument.spreadsheetml.comments+xml">
        <DigestMethod Algorithm="http://www.w3.org/2001/04/xmlenc#sha256"/>
        <DigestValue>YA/Tyi94aYHQH2zvUkijmr5DUdv5H0wkD1hyicZqFcs=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VfBjk4p1mZHvITze5akLjxsBPN8aYfAamcMwIrcepZs=</DigestValue>
      </Reference>
      <Reference URI="/xl/drawings/vmlDrawing2.vml?ContentType=application/vnd.openxmlformats-officedocument.vmlDrawing">
        <DigestMethod Algorithm="http://www.w3.org/2001/04/xmlenc#sha256"/>
        <DigestValue>8Ndh4e7h5Ise5uGd30PLhbjKO28/5z2l3p0Q+tYN1NA=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2i4hk/T8l74F4ZUAPxZykhHMMLw5RCHXcvV6fci3jU8=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2i4hk/T8l74F4ZUAPxZykhHMMLw5RCHXcvV6fci3jU8=</DigestValue>
      </Reference>
      <Reference URI="/xl/sharedStrings.xml?ContentType=application/vnd.openxmlformats-officedocument.spreadsheetml.sharedStrings+xml">
        <DigestMethod Algorithm="http://www.w3.org/2001/04/xmlenc#sha256"/>
        <DigestValue>QbJswXPm4PJlz50xfbYufuoOcQP8wRFNcPKLICISeho=</DigestValue>
      </Reference>
      <Reference URI="/xl/styles.xml?ContentType=application/vnd.openxmlformats-officedocument.spreadsheetml.styles+xml">
        <DigestMethod Algorithm="http://www.w3.org/2001/04/xmlenc#sha256"/>
        <DigestValue>VFJjVed7OnqCrBubEPuMD61/7Tfed9rMSJ9UNehSTaM=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mY09S8qWL0/YPaHwYklM0SdDdcCrHIspculipRuHgu4=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pcK5VD/tobEdGIVcMyHD6uPTy7RuCMBo0xGZgiTs4z4=</DigestValue>
      </Reference>
      <Reference URI="/xl/worksheets/sheet2.xml?ContentType=application/vnd.openxmlformats-officedocument.spreadsheetml.worksheet+xml">
        <DigestMethod Algorithm="http://www.w3.org/2001/04/xmlenc#sha256"/>
        <DigestValue>OVQD7F3LAYOYWqwS5j2QG7j+ZfPtm9FZx2PwVjrGgAk=</DigestValue>
      </Reference>
      <Reference URI="/xl/worksheets/sheet3.xml?ContentType=application/vnd.openxmlformats-officedocument.spreadsheetml.worksheet+xml">
        <DigestMethod Algorithm="http://www.w3.org/2001/04/xmlenc#sha256"/>
        <DigestValue>jz2eh7lVqGgYOibUo/NPaFjiMPVtlUqwED/u2X3S/VE=</DigestValue>
      </Reference>
      <Reference URI="/xl/worksheets/sheet4.xml?ContentType=application/vnd.openxmlformats-officedocument.spreadsheetml.worksheet+xml">
        <DigestMethod Algorithm="http://www.w3.org/2001/04/xmlenc#sha256"/>
        <DigestValue>YKvjtNvHoYGqhaE9S3EhNGRF+aNol1+9EkhOZGJ7RWw=</DigestValue>
      </Reference>
      <Reference URI="/xl/worksheets/sheet5.xml?ContentType=application/vnd.openxmlformats-officedocument.spreadsheetml.worksheet+xml">
        <DigestMethod Algorithm="http://www.w3.org/2001/04/xmlenc#sha256"/>
        <DigestValue>DPy/uom92zY92mbcosV4TaS0NvOr9ovg5UbEw7eDa0A=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2024-12-16T08:52:40Z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2024-12-16T08:52:40Z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+A0en50QrOS3mUE105/C7t+rAPZUDy8D8vlpiaiLNOc=</DigestValue>
    </Reference>
    <Reference Type="http://www.w3.org/2000/09/xmldsig#Object" URI="#idOfficeObject">
      <DigestMethod Algorithm="http://www.w3.org/2001/04/xmlenc#sha256"/>
      <DigestValue>oXdjV1NEKe7iX6xejujhhkSujG5J/iV6UGv5FsXNlQ8=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ltKTFLBZRSKGi5kV7ddyUASsJqH45J6cnwrvUOaP9so=</DigestValue>
    </Reference>
  </SignedInfo>
  <SignatureValue>quZ/hCPooHwL54BDkH9OqA0sY1EZR5fXJgDCj63KcKsFlH2JXB4MgsmsQp7NCnhswmRma05swPLZ
p7SlwjQKQsuATGSf5TnDrZf0NDISRIMGh/viGBjla+SZ72cea+YfgcMCi/G5txnUB4TTAgt8qrli
emr/U2giuGAzMPM9lcNAlPEeW9fjeDjm6IoUL9MGqabqP2yPoBlkttJX/2ocb65AJuKWmo9JIu+L
/O/oNg6CTteHVpj1Ya207dfLsO+cRzdfiERvCFi167kyQM9KlOzx8AQecbwm7kwiKDjjIdTU6/fw
n27/GsyNr0Q8uGqw3glX1il6Op/hUvLrCJmElA==</SignatureValue>
  <KeyInfo>
    <X509Data>
      <X509Certificate>MIIFfDCCBGSgAwIBAgIQVAEBATe7aDk/m67s7RzQazANBgkqhkiG9w0BAQsFADBcMQswCQYDVQQGEwJWTjEzMDEGA1UECgwqVklFVE5BTSBQT1NUUyBBTkQgVEVMRUNPTU1VTklDQVRJT05TIEdST1VQMRgwFgYDVQQDDA9WTlBULUNBIFNIQS0yNTYwHhcNMjMwODI0MDI1MTAwWhcNMjUwNzI4MTEwOTQ3WjCBvTELMAkGA1UEBhMCVk4xEjAQBgNVBAgMCUjDgCBO4buYSTEeMBwGA1UEBwwVUXXhuq1uIEhhaSBCw6AgVHLGsG5nMVowWAYDVQQDDFFDw5RORyBUWSBUTkhIIE3hu5hUIFRIw4BOSCBWScOKTiBRVeG6ok4gTMOdIFFV4bu4IMSQ4bqmVSBUxq8gQ0jhu6hORyBLSE/DgU4gSS5QLkExHjAcBgoJkiaJk/IsZAEBDA5NU1Q6MDEwMjcwMzE3ODCCASIwDQYJKoZIhvcNAQEBBQADggEPADCCAQoCggEBANVzrQ5+ZBERrXz/YMZp+tO0L/7NoGQ7Is2R8LOxklJawYDIsR5GrUITPMcMFPQOaczPI2gDx5rKrtNQS28ZEkoOSQ+GSe8nfISpufJE1gFA3vQNfBgzx3Aqhv6ygBg23MAEsVr1GxJjOHlvvGHLNWoOkuMvMfCk7EwZJdU3vhJ+sutrrqq+5YW0KZylBF4dijgGoTMUDAUG14eYvAyQtK/7RY/lt0JhokuqYDa8GC2Z7HnJzz/nvQCIOMTZ3nsClE0fk8tr4XxXQ+qVlCEnLEjS/8l/0Sqh0urnyZ6ryVtkwOKHBiIrZ7zRJS9fgwPeiZdVoywvOcvQrYicZduhgqECAwEAAaOCAdYwggHSMH4GCCsGAQUFBwEBBHIwcDA5BggrBgEFBQcwAoYtaHR0cDovL3B1Yi52bnB0LWNhLnZuL2NlcnRzL3ZucHRjYS1zaGEyNTYuY2VyMDMGCCsGAQUFBzABhidodHRwOi8vb2NzcC1zaGEyNTYudm5wdC1jYS52bi9yZXNwb25kZXIwHQYDVR0OBBYEFGdStadcacJIa4OuVXxAZeHuYA3aMAwGA1UdEwEB/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/BAQDAgTwMCAGA1UdJQQZMBcGCisGAQQBgjcKAwwGCSqGSIb3LwEBBTAlBgNVHREEHjAcgRpuZ3V5ZW5uZ29jaGFrdGhuQGdtYWlsLmNvbTANBgkqhkiG9w0BAQsFAAOCAQEAiH0i4Fl/5/vzMUAYqLpMAJCLXpRO4PBd1FN2D50XVI9tSp5y3P+jbPQkAVG0ofhWNiH9RSGbrsRu1DfUIxJL6J3FITN4XVYnfWp5xDT1zwGBdXlvkKLhHeeXOtTeXcxMCQObuoY1TiCeh6EI5xXg0vy6iQNMgelj+OM+z5t5ZYC0FoX+OhaURH1oKG+m9Jymxi1Q+062PBBFrAWXZ+l1tZSMx2HD/aXZBwvMeL3Of9kvu+ckFPLf2u9w+Rmku7x4aBc4GLaBFP2XKPThEaOSvTm3iUsuQjxBGFwIvzlvXOURyMBdP9nvXxJEZx23xz5pvDuI1cJ7OCPmQGYe+lgyT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5OkzX8zcRXgC78N/+gucTYFOUhEvtPOyzU4mOJpX/Gs=</DigestValue>
      </Reference>
      <Reference URI="/xl/comments1.xml?ContentType=application/vnd.openxmlformats-officedocument.spreadsheetml.comments+xml">
        <DigestMethod Algorithm="http://www.w3.org/2001/04/xmlenc#sha256"/>
        <DigestValue>nNezNUBzRp+7JzOe0u43q7OCl0v502WgAMN+w0hVLUY=</DigestValue>
      </Reference>
      <Reference URI="/xl/comments2.xml?ContentType=application/vnd.openxmlformats-officedocument.spreadsheetml.comments+xml">
        <DigestMethod Algorithm="http://www.w3.org/2001/04/xmlenc#sha256"/>
        <DigestValue>YA/Tyi94aYHQH2zvUkijmr5DUdv5H0wkD1hyicZqFcs=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VfBjk4p1mZHvITze5akLjxsBPN8aYfAamcMwIrcepZs=</DigestValue>
      </Reference>
      <Reference URI="/xl/drawings/vmlDrawing2.vml?ContentType=application/vnd.openxmlformats-officedocument.vmlDrawing">
        <DigestMethod Algorithm="http://www.w3.org/2001/04/xmlenc#sha256"/>
        <DigestValue>8Ndh4e7h5Ise5uGd30PLhbjKO28/5z2l3p0Q+tYN1NA=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2i4hk/T8l74F4ZUAPxZykhHMMLw5RCHXcvV6fci3jU8=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2i4hk/T8l74F4ZUAPxZykhHMMLw5RCHXcvV6fci3jU8=</DigestValue>
      </Reference>
      <Reference URI="/xl/sharedStrings.xml?ContentType=application/vnd.openxmlformats-officedocument.spreadsheetml.sharedStrings+xml">
        <DigestMethod Algorithm="http://www.w3.org/2001/04/xmlenc#sha256"/>
        <DigestValue>QbJswXPm4PJlz50xfbYufuoOcQP8wRFNcPKLICISeho=</DigestValue>
      </Reference>
      <Reference URI="/xl/styles.xml?ContentType=application/vnd.openxmlformats-officedocument.spreadsheetml.styles+xml">
        <DigestMethod Algorithm="http://www.w3.org/2001/04/xmlenc#sha256"/>
        <DigestValue>VFJjVed7OnqCrBubEPuMD61/7Tfed9rMSJ9UNehSTaM=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mY09S8qWL0/YPaHwYklM0SdDdcCrHIspculipRuHgu4=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pcK5VD/tobEdGIVcMyHD6uPTy7RuCMBo0xGZgiTs4z4=</DigestValue>
      </Reference>
      <Reference URI="/xl/worksheets/sheet2.xml?ContentType=application/vnd.openxmlformats-officedocument.spreadsheetml.worksheet+xml">
        <DigestMethod Algorithm="http://www.w3.org/2001/04/xmlenc#sha256"/>
        <DigestValue>OVQD7F3LAYOYWqwS5j2QG7j+ZfPtm9FZx2PwVjrGgAk=</DigestValue>
      </Reference>
      <Reference URI="/xl/worksheets/sheet3.xml?ContentType=application/vnd.openxmlformats-officedocument.spreadsheetml.worksheet+xml">
        <DigestMethod Algorithm="http://www.w3.org/2001/04/xmlenc#sha256"/>
        <DigestValue>jz2eh7lVqGgYOibUo/NPaFjiMPVtlUqwED/u2X3S/VE=</DigestValue>
      </Reference>
      <Reference URI="/xl/worksheets/sheet4.xml?ContentType=application/vnd.openxmlformats-officedocument.spreadsheetml.worksheet+xml">
        <DigestMethod Algorithm="http://www.w3.org/2001/04/xmlenc#sha256"/>
        <DigestValue>YKvjtNvHoYGqhaE9S3EhNGRF+aNol1+9EkhOZGJ7RWw=</DigestValue>
      </Reference>
      <Reference URI="/xl/worksheets/sheet5.xml?ContentType=application/vnd.openxmlformats-officedocument.spreadsheetml.worksheet+xml">
        <DigestMethod Algorithm="http://www.w3.org/2001/04/xmlenc#sha256"/>
        <DigestValue>DPy/uom92zY92mbcosV4TaS0NvOr9ovg5UbEw7eDa0A=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2024-12-16T10:57:44Z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16.0.10415/14</OfficeVersion>
          <ApplicationVersion>16.0.10416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2024-12-16T10:57:44Z</xd:SigningTime>
          <xd:SigningCertificate>
            <xd:Cert>
              <xd:CertDigest>
                <DigestMethod Algorithm="http://www.w3.org/2001/04/xmlenc#sha256"/>
                <DigestValue>s+eki2E+lYeYnw78L/B4BMUWStRytUHzo65CdW1GrVA=</DigestValue>
              </xd:CertDigest>
              <xd:IssuerSerial>
                <X509IssuerName>CN=VNPT-CA SHA-256, O=VIETNAM POSTS AND TELECOMMUNICATIONS GROUP, C=VN</X509IssuerName>
                <X509SerialNumber>111660364321677471168087079559146295403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QuyDinhGia_Khac</vt:lpstr>
      <vt:lpstr>QuyDinhGia_HangNgay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2024-10-07T03:31:41Z</cp:lastPrinted>
  <dcterms:created xsi:type="dcterms:W3CDTF">2021-05-17T07:04:34Z</dcterms:created>
  <dcterms:modified xsi:type="dcterms:W3CDTF">2024-12-16T07:51:04Z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